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Baittinger\OneDrive - United States Sailing Association\2018 IRC Forms\"/>
    </mc:Choice>
  </mc:AlternateContent>
  <bookViews>
    <workbookView xWindow="120" yWindow="30" windowWidth="15210" windowHeight="11760" xr2:uid="{00000000-000D-0000-FFFF-FFFF00000000}"/>
  </bookViews>
  <sheets>
    <sheet name="Form" sheetId="1" r:id="rId1"/>
    <sheet name="Designs" sheetId="2" r:id="rId2"/>
    <sheet name="Access Import" sheetId="3" r:id="rId3"/>
  </sheets>
  <definedNames>
    <definedName name="End">#REF!</definedName>
    <definedName name="Mth">#REF!</definedName>
    <definedName name="_xlnm.Print_Area" localSheetId="0">Form!$B$4:$H$63</definedName>
  </definedNames>
  <calcPr calcId="171027"/>
</workbook>
</file>

<file path=xl/calcChain.xml><?xml version="1.0" encoding="utf-8"?>
<calcChain xmlns="http://schemas.openxmlformats.org/spreadsheetml/2006/main">
  <c r="D55" i="1" l="1"/>
  <c r="B60" i="2" l="1"/>
  <c r="D71" i="1" s="1"/>
  <c r="A5" i="2"/>
  <c r="A6" i="2" s="1"/>
  <c r="A7" i="2" s="1"/>
  <c r="A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G4" i="2"/>
  <c r="S2" i="3"/>
  <c r="N2" i="3"/>
  <c r="M2" i="3"/>
  <c r="E2" i="3"/>
  <c r="A2" i="3"/>
  <c r="G2" i="3"/>
  <c r="R2" i="3"/>
  <c r="Q2" i="3"/>
  <c r="P2" i="3"/>
  <c r="O2" i="3"/>
  <c r="L2" i="3"/>
  <c r="K2" i="3"/>
  <c r="J2" i="3"/>
  <c r="I2" i="3"/>
  <c r="H2" i="3"/>
  <c r="F2" i="3"/>
  <c r="D2" i="3"/>
  <c r="B2" i="3"/>
  <c r="C2" i="3"/>
  <c r="A33" i="2" l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G5" i="2"/>
  <c r="D72" i="1"/>
  <c r="D73" i="1" s="1"/>
  <c r="D74" i="1" l="1"/>
  <c r="D75" i="1" s="1"/>
  <c r="G55" i="1" s="1"/>
</calcChain>
</file>

<file path=xl/sharedStrings.xml><?xml version="1.0" encoding="utf-8"?>
<sst xmlns="http://schemas.openxmlformats.org/spreadsheetml/2006/main" count="195" uniqueCount="176">
  <si>
    <t>Sail number :</t>
  </si>
  <si>
    <t>Enter letters &amp; numbers without any spaces</t>
  </si>
  <si>
    <t>If yes, last Cert No :</t>
  </si>
  <si>
    <t>Surname / Family name (s)</t>
  </si>
  <si>
    <t>First / given name(s)</t>
  </si>
  <si>
    <t>User/charterer name if different</t>
  </si>
  <si>
    <t>Address for correspondence 1</t>
  </si>
  <si>
    <t>Address 2</t>
  </si>
  <si>
    <t>Address 3</t>
  </si>
  <si>
    <t>TOWN</t>
  </si>
  <si>
    <t>Post / zip code</t>
  </si>
  <si>
    <t>Telephone</t>
  </si>
  <si>
    <t>Country if outside UK</t>
  </si>
  <si>
    <t>Mobile</t>
  </si>
  <si>
    <t>Fax</t>
  </si>
  <si>
    <t>DECLARATION</t>
  </si>
  <si>
    <t>Date :</t>
  </si>
  <si>
    <t>Card type</t>
  </si>
  <si>
    <t>&lt;select from list&gt;</t>
  </si>
  <si>
    <t>Visa</t>
  </si>
  <si>
    <t>MasterCard</t>
  </si>
  <si>
    <t>Maestro</t>
  </si>
  <si>
    <t>Yes</t>
  </si>
  <si>
    <t>No</t>
  </si>
  <si>
    <t>`</t>
  </si>
  <si>
    <t>VAT</t>
  </si>
  <si>
    <t>EPF</t>
  </si>
  <si>
    <t>per metre</t>
  </si>
  <si>
    <t>Rule Authorities: enter your local currency fees in the two boxes on the left</t>
  </si>
  <si>
    <t>LH 18.00m and over</t>
  </si>
  <si>
    <t>FEE CALCULATION:</t>
  </si>
  <si>
    <t>DO NOT EDIT</t>
  </si>
  <si>
    <t>LH</t>
  </si>
  <si>
    <t>inputs from form above</t>
  </si>
  <si>
    <t>Fee per metre</t>
  </si>
  <si>
    <t>Fee</t>
  </si>
  <si>
    <t>Expedited</t>
  </si>
  <si>
    <t>Total</t>
  </si>
  <si>
    <t>Fee calculation</t>
  </si>
  <si>
    <t>Formula One</t>
  </si>
  <si>
    <t>Fun OD</t>
  </si>
  <si>
    <t>OOD 34</t>
  </si>
  <si>
    <t>Platu 25 (Thailand)</t>
  </si>
  <si>
    <t>X 35 OD</t>
  </si>
  <si>
    <t>Length of Hull (m)</t>
  </si>
  <si>
    <t>The following designs are eligible as IRC One Designs</t>
  </si>
  <si>
    <t>Please do not use this form for any other designs</t>
  </si>
  <si>
    <t>Boat name :</t>
  </si>
  <si>
    <t xml:space="preserve">The full IRC application form must be used if the boat does not comply with the class rules. </t>
  </si>
  <si>
    <t>I declare that the above yacht complies entirely with the current One Design Class Rules for this design and holds a valid class certificate. I confirm that the information supplied above is correct to the best of my knowledge. I confirm I have read the IRC Class Rules and agree to comply with them in full.</t>
  </si>
  <si>
    <t>Visa Debit</t>
  </si>
  <si>
    <t>Design</t>
  </si>
  <si>
    <t>E-mail</t>
  </si>
  <si>
    <t>NB</t>
  </si>
  <si>
    <t>SN</t>
  </si>
  <si>
    <t>DN</t>
  </si>
  <si>
    <t>NM</t>
  </si>
  <si>
    <t>GName</t>
  </si>
  <si>
    <t>UserCharterer</t>
  </si>
  <si>
    <t>A1</t>
  </si>
  <si>
    <t>A2</t>
  </si>
  <si>
    <t>A3</t>
  </si>
  <si>
    <t>TW</t>
  </si>
  <si>
    <t>PC</t>
  </si>
  <si>
    <t>CTRY</t>
  </si>
  <si>
    <t>RORC No.</t>
  </si>
  <si>
    <t>UNCL Member</t>
  </si>
  <si>
    <t>RORCNumber</t>
  </si>
  <si>
    <t>RO</t>
  </si>
  <si>
    <t>Email</t>
  </si>
  <si>
    <t>PH</t>
  </si>
  <si>
    <t>Data Protection</t>
  </si>
  <si>
    <t>NK</t>
  </si>
  <si>
    <t>D29</t>
  </si>
  <si>
    <t>H29</t>
  </si>
  <si>
    <t>G22</t>
  </si>
  <si>
    <t>G23</t>
  </si>
  <si>
    <t>G24</t>
  </si>
  <si>
    <t>H61</t>
  </si>
  <si>
    <t>Data protection</t>
  </si>
  <si>
    <t>Cert by post</t>
  </si>
  <si>
    <t>If this boat is owned by a Company, please put this in the Surname/Family name box</t>
  </si>
  <si>
    <t xml:space="preserve">RORC membership number if applicable    </t>
  </si>
  <si>
    <t xml:space="preserve">UNCL member? </t>
  </si>
  <si>
    <t>UNCL member</t>
  </si>
  <si>
    <t>Yachts must comply with their class rules when racing. IRC Rules 13.7 &amp; 22.4.1 apply.</t>
  </si>
  <si>
    <t>Only use this form for recognised One Designs (see red tab below)</t>
  </si>
  <si>
    <t>Name as Signature :</t>
  </si>
  <si>
    <t>American Express</t>
  </si>
  <si>
    <t>IRC certificates expire 31st December (31st May of following year for S.Hemisphere certificates)</t>
  </si>
  <si>
    <t>Do you have a copy of the current IRC yearbook?</t>
  </si>
  <si>
    <t>Yearbook No</t>
  </si>
  <si>
    <t>Yearbook Yes</t>
  </si>
  <si>
    <t>1D 35</t>
  </si>
  <si>
    <t>8m OD</t>
  </si>
  <si>
    <t>Beneteau 25 OD</t>
  </si>
  <si>
    <t>Contessa 32 OD</t>
  </si>
  <si>
    <t>Cork 1720 Sportsboat</t>
  </si>
  <si>
    <t>Farr 40OD (masthead spinnaker)</t>
  </si>
  <si>
    <t>Farr 45 (masthead spinnaker)</t>
  </si>
  <si>
    <t>Farr 45 (fractional spinnaker)</t>
  </si>
  <si>
    <t>Hunter 707 OD</t>
  </si>
  <si>
    <t>Impala 28 OOD Inboard</t>
  </si>
  <si>
    <t>Impala 28 OOD Outboard</t>
  </si>
  <si>
    <t>J 22 OD</t>
  </si>
  <si>
    <t>J 24 OD</t>
  </si>
  <si>
    <t>J 80 OD</t>
  </si>
  <si>
    <t>J 100 OD with lifelines</t>
  </si>
  <si>
    <t>J 100 OD without lifelines</t>
  </si>
  <si>
    <t>JOD 35</t>
  </si>
  <si>
    <t>Ker 11.3 OD</t>
  </si>
  <si>
    <t>Lavranos 26 OD</t>
  </si>
  <si>
    <t>Lightwave 395 OD with keel shoe</t>
  </si>
  <si>
    <t>Lightwave 395 OD without keel shoe</t>
  </si>
  <si>
    <t>Melges 24 OD</t>
  </si>
  <si>
    <t>Melges 32 OD</t>
  </si>
  <si>
    <t>Pacer 27S OD</t>
  </si>
  <si>
    <t>Prima 38 OD</t>
  </si>
  <si>
    <t>RS Elite OD</t>
  </si>
  <si>
    <t>Sigma 33 OOD</t>
  </si>
  <si>
    <t>Sigma 38 OOD</t>
  </si>
  <si>
    <t>Sonar OD</t>
  </si>
  <si>
    <t>Sonata OD</t>
  </si>
  <si>
    <t>Stadt 23 OD</t>
  </si>
  <si>
    <t>Swan 45 OD</t>
  </si>
  <si>
    <t>Swan NY 42 OD</t>
  </si>
  <si>
    <t>Sydney 32 OD</t>
  </si>
  <si>
    <t>X 99 OD (small spinnaker)</t>
  </si>
  <si>
    <t>X 99 OD (large spinnaker)</t>
  </si>
  <si>
    <r>
      <t xml:space="preserve">Design Class </t>
    </r>
    <r>
      <rPr>
        <sz val="10"/>
        <rFont val="Arial"/>
        <family val="2"/>
      </rPr>
      <t>(use up/down arrows to scroll if necessary)</t>
    </r>
  </si>
  <si>
    <t>Do NOT change hidden rows below!</t>
  </si>
  <si>
    <t>Farr 36M (ex Mumm 36)</t>
  </si>
  <si>
    <t>Farr 30 IOD (ex Mumm 30)</t>
  </si>
  <si>
    <t>SB20 OD (ex Laser SB3)</t>
  </si>
  <si>
    <t>DETAILS OF BOAT AND OWNER</t>
  </si>
  <si>
    <t>The year your boat was launched. We will need this if you later decide to rate 'out of class'.</t>
  </si>
  <si>
    <t>In what sailing area do you mainly race? Eg. GBR South West; Mediterranean; Long Island Sound; Italy</t>
  </si>
  <si>
    <t>OD</t>
  </si>
  <si>
    <t>Swan 60CR (08) OD</t>
  </si>
  <si>
    <t>J 70 OD</t>
  </si>
  <si>
    <t>Selected</t>
  </si>
  <si>
    <t>Viper 640 OD</t>
  </si>
  <si>
    <t>Sydney 38 OD fractional spinnaker</t>
  </si>
  <si>
    <t>VX One</t>
  </si>
  <si>
    <t>Volvo Ocean 65 OD</t>
  </si>
  <si>
    <t>Soto 40 OD</t>
  </si>
  <si>
    <t>Boat previously rated under IRC ?</t>
  </si>
  <si>
    <t>Hunter 27 OD</t>
  </si>
  <si>
    <t>Club Swan 50</t>
  </si>
  <si>
    <t>LH up to 11.99m</t>
  </si>
  <si>
    <t>LH 12.00-17.99m</t>
  </si>
  <si>
    <r>
      <t xml:space="preserve">Length of Hull </t>
    </r>
    <r>
      <rPr>
        <i/>
        <sz val="10"/>
        <rFont val="Arial"/>
        <family val="2"/>
      </rPr>
      <t>(auto from Design selection)</t>
    </r>
  </si>
  <si>
    <t>v.171124</t>
  </si>
  <si>
    <t>Boat name</t>
  </si>
  <si>
    <t>Sail number</t>
  </si>
  <si>
    <t>USA - IRC 2018 One Design Application - USA</t>
  </si>
  <si>
    <t>City &amp; State</t>
  </si>
  <si>
    <t>Age Date</t>
  </si>
  <si>
    <r>
      <t>Email</t>
    </r>
    <r>
      <rPr>
        <b/>
        <sz val="10"/>
        <rFont val="Arial"/>
        <family val="2"/>
      </rPr>
      <t xml:space="preserve"> "</t>
    </r>
    <r>
      <rPr>
        <b/>
        <u/>
        <sz val="10"/>
        <color indexed="10"/>
        <rFont val="Arial"/>
        <family val="2"/>
      </rPr>
      <t>.xls</t>
    </r>
    <r>
      <rPr>
        <b/>
        <sz val="10"/>
        <rFont val="Arial"/>
        <family val="2"/>
      </rPr>
      <t>" or "</t>
    </r>
    <r>
      <rPr>
        <b/>
        <u/>
        <sz val="10"/>
        <color indexed="10"/>
        <rFont val="Arial"/>
        <family val="2"/>
      </rPr>
      <t>.xlsx"</t>
    </r>
    <r>
      <rPr>
        <b/>
        <sz val="10"/>
        <rFont val="Arial"/>
        <family val="2"/>
      </rPr>
      <t xml:space="preserve"> file as an attachment to </t>
    </r>
    <r>
      <rPr>
        <b/>
        <u/>
        <sz val="10"/>
        <color indexed="12"/>
        <rFont val="Arial"/>
        <family val="2"/>
      </rPr>
      <t>IRC@ussailing.org</t>
    </r>
  </si>
  <si>
    <t>Emailed .pdf files and faxed or mailed paper forms cannot be accepted.</t>
  </si>
  <si>
    <t>Country</t>
  </si>
  <si>
    <t>* US Sailing Member Number</t>
  </si>
  <si>
    <t>E-mail address</t>
  </si>
  <si>
    <t xml:space="preserve">* US Sailing membership is required. Join / renew: </t>
  </si>
  <si>
    <t>http://www.ussailing.org/membership/</t>
  </si>
  <si>
    <t>FEE &amp; PAYMENT DETAILS</t>
  </si>
  <si>
    <r>
      <t>PAYMENT BY CREDIT CARD:   - Telephone</t>
    </r>
    <r>
      <rPr>
        <b/>
        <sz val="10"/>
        <color rgb="FFFF0000"/>
        <rFont val="Arial"/>
        <family val="2"/>
      </rPr>
      <t xml:space="preserve"> 800 − 877− 2451</t>
    </r>
  </si>
  <si>
    <r>
      <t xml:space="preserve">  - Provide </t>
    </r>
    <r>
      <rPr>
        <b/>
        <u/>
        <sz val="10"/>
        <color rgb="FFFF0000"/>
        <rFont val="Arial"/>
        <family val="2"/>
      </rPr>
      <t>Boat Name</t>
    </r>
    <r>
      <rPr>
        <sz val="10"/>
        <rFont val="Arial"/>
        <family val="2"/>
      </rPr>
      <t xml:space="preserve"> and </t>
    </r>
    <r>
      <rPr>
        <b/>
        <u/>
        <sz val="10"/>
        <color rgb="FFFF0000"/>
        <rFont val="Arial"/>
        <family val="2"/>
      </rPr>
      <t>Sail Number</t>
    </r>
    <r>
      <rPr>
        <sz val="10"/>
        <rFont val="Arial"/>
        <family val="2"/>
      </rPr>
      <t>,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along with</t>
    </r>
    <r>
      <rPr>
        <b/>
        <u/>
        <sz val="10"/>
        <color rgb="FFFF0000"/>
        <rFont val="Arial"/>
        <family val="2"/>
      </rPr>
      <t xml:space="preserve"> your Name</t>
    </r>
    <r>
      <rPr>
        <sz val="10"/>
        <rFont val="Arial"/>
        <family val="2"/>
      </rPr>
      <t xml:space="preserve">, </t>
    </r>
    <r>
      <rPr>
        <b/>
        <u/>
        <sz val="10"/>
        <color rgb="FFFF0000"/>
        <rFont val="Arial"/>
        <family val="2"/>
      </rPr>
      <t>Member ID</t>
    </r>
    <r>
      <rPr>
        <sz val="10"/>
        <rFont val="Arial"/>
        <family val="2"/>
      </rPr>
      <t xml:space="preserve"> and credit card details</t>
    </r>
  </si>
  <si>
    <r>
      <t xml:space="preserve">  - State that you wish to make a payment for a </t>
    </r>
    <r>
      <rPr>
        <b/>
        <u/>
        <sz val="10"/>
        <color rgb="FFFF0000"/>
        <rFont val="Arial"/>
        <family val="2"/>
      </rPr>
      <t>IRC New One Design certificate</t>
    </r>
  </si>
  <si>
    <r>
      <t>Payment by check:   Please make payable to "</t>
    </r>
    <r>
      <rPr>
        <b/>
        <u/>
        <sz val="9"/>
        <color indexed="10"/>
        <rFont val="Arial"/>
        <family val="2"/>
      </rPr>
      <t>US Sailing</t>
    </r>
    <r>
      <rPr>
        <b/>
        <sz val="9"/>
        <rFont val="Arial"/>
        <family val="2"/>
      </rPr>
      <t xml:space="preserve">" and write </t>
    </r>
    <r>
      <rPr>
        <b/>
        <u/>
        <sz val="9"/>
        <color indexed="10"/>
        <rFont val="Arial"/>
        <family val="2"/>
      </rPr>
      <t>BOAT NAME</t>
    </r>
    <r>
      <rPr>
        <b/>
        <sz val="9"/>
        <rFont val="Arial"/>
        <family val="2"/>
      </rPr>
      <t xml:space="preserve"> and "</t>
    </r>
    <r>
      <rPr>
        <b/>
        <u/>
        <sz val="9"/>
        <color indexed="10"/>
        <rFont val="Arial"/>
        <family val="2"/>
      </rPr>
      <t>IRC OD</t>
    </r>
    <r>
      <rPr>
        <b/>
        <sz val="9"/>
        <rFont val="Arial"/>
        <family val="2"/>
      </rPr>
      <t>" on the check</t>
    </r>
  </si>
  <si>
    <r>
      <t xml:space="preserve">  - Provide the </t>
    </r>
    <r>
      <rPr>
        <b/>
        <u/>
        <sz val="10"/>
        <color rgb="FFFF0000"/>
        <rFont val="Arial"/>
        <family val="2"/>
      </rPr>
      <t>Fee</t>
    </r>
    <r>
      <rPr>
        <b/>
        <sz val="10"/>
        <rFont val="Arial"/>
        <family val="2"/>
      </rPr>
      <t>.</t>
    </r>
    <r>
      <rPr>
        <sz val="10"/>
        <rFont val="Arial"/>
        <family val="2"/>
      </rPr>
      <t xml:space="preserve"> Ensure you provide the </t>
    </r>
    <r>
      <rPr>
        <b/>
        <u/>
        <sz val="10"/>
        <color rgb="FFFF0000"/>
        <rFont val="Arial"/>
        <family val="2"/>
      </rPr>
      <t>EXPEDITED FEE</t>
    </r>
    <r>
      <rPr>
        <sz val="10"/>
        <rFont val="Arial"/>
        <family val="2"/>
      </rPr>
      <t xml:space="preserve"> if the certificate is needed w/in 5 days</t>
    </r>
  </si>
  <si>
    <t>Expedited processing guaranteed 5 working days required (fee is doubled)</t>
  </si>
  <si>
    <t xml:space="preserve"> metres</t>
  </si>
  <si>
    <t>Fees:  - $25.93/m LH up to 11.99m</t>
  </si>
  <si>
    <r>
      <rPr>
        <b/>
        <sz val="9"/>
        <color rgb="FFFDE9D9"/>
        <rFont val="Arial"/>
        <family val="2"/>
      </rPr>
      <t xml:space="preserve">Fees:  </t>
    </r>
    <r>
      <rPr>
        <b/>
        <sz val="9"/>
        <rFont val="Arial"/>
        <family val="2"/>
      </rPr>
      <t>- $27.29/m LH 12.00 to 17.99m</t>
    </r>
  </si>
  <si>
    <r>
      <rPr>
        <b/>
        <sz val="9"/>
        <color rgb="FFFDE9D9"/>
        <rFont val="Arial"/>
        <family val="2"/>
      </rPr>
      <t xml:space="preserve">Fees:  </t>
    </r>
    <r>
      <rPr>
        <b/>
        <sz val="9"/>
        <rFont val="Arial"/>
        <family val="2"/>
      </rPr>
      <t>- $37.21 / m &lt;/= LH 18m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</si>
</sst>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mmm\ dd\,\ yyyy"/>
  </numFmts>
  <fonts count="42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indexed="9"/>
      <name val="Arial"/>
      <family val="2"/>
    </font>
    <font>
      <b/>
      <sz val="8"/>
      <color indexed="62"/>
      <name val="Arial"/>
      <family val="2"/>
    </font>
    <font>
      <b/>
      <sz val="9"/>
      <color indexed="12"/>
      <name val="Arial"/>
      <family val="2"/>
    </font>
    <font>
      <b/>
      <sz val="16"/>
      <color indexed="62"/>
      <name val="Arial"/>
      <family val="2"/>
    </font>
    <font>
      <b/>
      <sz val="10"/>
      <color indexed="62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62"/>
      <name val="Arial"/>
      <family val="2"/>
    </font>
    <font>
      <b/>
      <sz val="11"/>
      <color indexed="12"/>
      <name val="Humnst777 BT"/>
    </font>
    <font>
      <sz val="10"/>
      <color indexed="41"/>
      <name val="Arial"/>
      <family val="2"/>
    </font>
    <font>
      <b/>
      <sz val="48"/>
      <name val="Arial"/>
      <family val="2"/>
    </font>
    <font>
      <b/>
      <sz val="48"/>
      <color theme="0" tint="-4.9989318521683403E-2"/>
      <name val="Arial"/>
      <family val="2"/>
    </font>
    <font>
      <b/>
      <sz val="20"/>
      <color theme="0" tint="-4.9989318521683403E-2"/>
      <name val="Arial"/>
      <family val="2"/>
    </font>
    <font>
      <b/>
      <u/>
      <sz val="10"/>
      <color indexed="10"/>
      <name val="Arial"/>
      <family val="2"/>
    </font>
    <font>
      <b/>
      <u/>
      <sz val="10"/>
      <color indexed="12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color theme="0"/>
      <name val="Arial"/>
      <family val="2"/>
    </font>
    <font>
      <b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9"/>
      <color indexed="10"/>
      <name val="Arial"/>
      <family val="2"/>
    </font>
    <font>
      <b/>
      <sz val="9"/>
      <color rgb="FFFDE9D9"/>
      <name val="Arial"/>
      <family val="2"/>
    </font>
    <font>
      <b/>
      <sz val="12"/>
      <name val="Arial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808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245">
    <xf numFmtId="0" fontId="0" fillId="0" borderId="0" xfId="0"/>
    <xf numFmtId="0" fontId="16" fillId="0" borderId="0" xfId="0" applyFont="1"/>
    <xf numFmtId="49" fontId="20" fillId="0" borderId="0" xfId="0" applyNumberFormat="1" applyFont="1" applyFill="1" applyAlignment="1">
      <alignment horizontal="center" vertical="center"/>
    </xf>
    <xf numFmtId="49" fontId="20" fillId="0" borderId="0" xfId="0" applyNumberFormat="1" applyFont="1" applyFill="1" applyAlignment="1">
      <alignment vertical="center"/>
    </xf>
    <xf numFmtId="2" fontId="2" fillId="0" borderId="0" xfId="0" applyNumberFormat="1" applyFont="1" applyAlignment="1">
      <alignment horizontal="right"/>
    </xf>
    <xf numFmtId="0" fontId="2" fillId="0" borderId="0" xfId="0" applyFont="1"/>
    <xf numFmtId="2" fontId="16" fillId="0" borderId="0" xfId="0" applyNumberFormat="1" applyFont="1" applyAlignment="1">
      <alignment horizontal="right"/>
    </xf>
    <xf numFmtId="0" fontId="4" fillId="0" borderId="0" xfId="0" applyFont="1"/>
    <xf numFmtId="0" fontId="9" fillId="0" borderId="0" xfId="0" applyFont="1"/>
    <xf numFmtId="49" fontId="21" fillId="0" borderId="0" xfId="0" applyNumberFormat="1" applyFont="1" applyFill="1" applyAlignment="1">
      <alignment vertical="center"/>
    </xf>
    <xf numFmtId="2" fontId="21" fillId="0" borderId="0" xfId="0" applyNumberFormat="1" applyFont="1" applyFill="1" applyAlignment="1">
      <alignment horizontal="left" vertical="center"/>
    </xf>
    <xf numFmtId="49" fontId="21" fillId="0" borderId="0" xfId="0" applyNumberFormat="1" applyFont="1" applyFill="1" applyAlignment="1">
      <alignment horizontal="center" vertical="center"/>
    </xf>
    <xf numFmtId="0" fontId="0" fillId="0" borderId="0" xfId="0" applyBorder="1"/>
    <xf numFmtId="0" fontId="2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49" fontId="7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NumberFormat="1" applyBorder="1"/>
    <xf numFmtId="0" fontId="0" fillId="0" borderId="0" xfId="0" applyNumberFormat="1" applyBorder="1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2" fontId="5" fillId="0" borderId="1" xfId="0" applyNumberFormat="1" applyFont="1" applyFill="1" applyBorder="1" applyAlignment="1" applyProtection="1">
      <alignment horizontal="center" vertical="center"/>
    </xf>
    <xf numFmtId="164" fontId="19" fillId="0" borderId="0" xfId="0" applyNumberFormat="1" applyFont="1" applyAlignment="1" applyProtection="1">
      <alignment horizontal="left" vertical="center" wrapText="1"/>
    </xf>
    <xf numFmtId="0" fontId="0" fillId="0" borderId="2" xfId="0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2" fontId="0" fillId="0" borderId="0" xfId="0" applyNumberForma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2" fontId="4" fillId="0" borderId="5" xfId="0" applyNumberFormat="1" applyFont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1" fontId="0" fillId="0" borderId="0" xfId="0" applyNumberFormat="1" applyAlignment="1" applyProtection="1">
      <alignment vertical="center"/>
      <protection locked="0"/>
    </xf>
    <xf numFmtId="49" fontId="1" fillId="0" borderId="0" xfId="0" applyNumberFormat="1" applyFont="1" applyBorder="1"/>
    <xf numFmtId="0" fontId="1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23" fillId="0" borderId="0" xfId="0" applyNumberFormat="1" applyFont="1" applyBorder="1" applyAlignment="1">
      <alignment horizontal="left"/>
    </xf>
    <xf numFmtId="49" fontId="23" fillId="0" borderId="0" xfId="0" applyNumberFormat="1" applyFont="1" applyBorder="1"/>
    <xf numFmtId="0" fontId="0" fillId="0" borderId="0" xfId="0" applyNumberFormat="1" applyAlignment="1" applyProtection="1">
      <alignment vertical="center"/>
      <protection locked="0"/>
    </xf>
    <xf numFmtId="0" fontId="20" fillId="0" borderId="0" xfId="0" applyNumberFormat="1" applyFont="1" applyFill="1" applyAlignment="1">
      <alignment vertical="center"/>
    </xf>
    <xf numFmtId="49" fontId="24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49" fontId="4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16" fillId="0" borderId="0" xfId="0" applyNumberFormat="1" applyFont="1" applyProtection="1">
      <protection locked="0"/>
    </xf>
    <xf numFmtId="0" fontId="16" fillId="0" borderId="0" xfId="0" applyFont="1" applyProtection="1">
      <protection locked="0"/>
    </xf>
    <xf numFmtId="0" fontId="27" fillId="0" borderId="0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9" xfId="0" applyFont="1" applyFill="1" applyBorder="1" applyAlignment="1">
      <alignment horizontal="right" vertical="center"/>
    </xf>
    <xf numFmtId="0" fontId="6" fillId="3" borderId="8" xfId="0" applyFont="1" applyFill="1" applyBorder="1" applyAlignment="1" applyProtection="1">
      <alignment horizontal="right" vertical="center"/>
    </xf>
    <xf numFmtId="0" fontId="6" fillId="3" borderId="9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13" fillId="3" borderId="8" xfId="0" applyFont="1" applyFill="1" applyBorder="1" applyAlignment="1">
      <alignment horizontal="right" vertical="center"/>
    </xf>
    <xf numFmtId="49" fontId="7" fillId="3" borderId="0" xfId="0" applyNumberFormat="1" applyFont="1" applyFill="1" applyBorder="1" applyAlignment="1" applyProtection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vertical="center"/>
    </xf>
    <xf numFmtId="49" fontId="12" fillId="3" borderId="11" xfId="1" applyNumberFormat="1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>
      <alignment vertical="center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>
      <alignment horizontal="right" vertical="center"/>
    </xf>
    <xf numFmtId="0" fontId="12" fillId="3" borderId="0" xfId="0" applyFont="1" applyFill="1" applyBorder="1" applyAlignment="1" applyProtection="1">
      <alignment horizontal="left" vertical="center"/>
      <protection locked="0"/>
    </xf>
    <xf numFmtId="49" fontId="6" fillId="3" borderId="4" xfId="0" applyNumberFormat="1" applyFont="1" applyFill="1" applyBorder="1" applyAlignment="1" applyProtection="1">
      <alignment horizontal="left" vertical="center"/>
      <protection locked="0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49" fontId="3" fillId="3" borderId="0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8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4" borderId="9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 applyProtection="1">
      <alignment horizontal="right" vertical="center"/>
    </xf>
    <xf numFmtId="49" fontId="2" fillId="3" borderId="0" xfId="0" applyNumberFormat="1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>
      <alignment horizontal="right" vertical="center"/>
    </xf>
    <xf numFmtId="0" fontId="34" fillId="3" borderId="8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Fill="1" applyBorder="1" applyAlignment="1" applyProtection="1">
      <alignment vertical="center"/>
    </xf>
    <xf numFmtId="0" fontId="0" fillId="0" borderId="3" xfId="0" applyFill="1" applyBorder="1" applyAlignment="1" applyProtection="1">
      <alignment vertical="center"/>
    </xf>
    <xf numFmtId="0" fontId="3" fillId="3" borderId="8" xfId="0" applyFont="1" applyFill="1" applyBorder="1" applyAlignment="1" applyProtection="1">
      <alignment horizontal="left" vertical="center"/>
    </xf>
    <xf numFmtId="4" fontId="40" fillId="5" borderId="1" xfId="0" applyNumberFormat="1" applyFont="1" applyFill="1" applyBorder="1" applyAlignment="1" applyProtection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/>
    </xf>
    <xf numFmtId="49" fontId="0" fillId="3" borderId="12" xfId="0" applyNumberFormat="1" applyFill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2" fillId="4" borderId="9" xfId="0" applyFont="1" applyFill="1" applyBorder="1" applyAlignment="1">
      <alignment horizontal="left" vertical="center" wrapText="1"/>
    </xf>
    <xf numFmtId="0" fontId="0" fillId="4" borderId="7" xfId="0" applyFill="1" applyBorder="1" applyAlignment="1">
      <alignment vertical="center"/>
    </xf>
    <xf numFmtId="0" fontId="0" fillId="0" borderId="1" xfId="0" applyNumberFormat="1" applyFill="1" applyBorder="1" applyAlignment="1" applyProtection="1">
      <alignment vertical="center"/>
      <protection locked="0"/>
    </xf>
    <xf numFmtId="0" fontId="26" fillId="3" borderId="0" xfId="0" applyFont="1" applyFill="1" applyBorder="1" applyAlignment="1" applyProtection="1">
      <alignment horizontal="left" vertical="center"/>
    </xf>
    <xf numFmtId="0" fontId="34" fillId="3" borderId="14" xfId="0" applyFont="1" applyFill="1" applyBorder="1" applyAlignment="1" applyProtection="1">
      <alignment horizontal="right" vertical="center"/>
    </xf>
    <xf numFmtId="0" fontId="34" fillId="3" borderId="5" xfId="0" applyFont="1" applyFill="1" applyBorder="1" applyAlignment="1" applyProtection="1">
      <alignment horizontal="right" vertical="center"/>
    </xf>
    <xf numFmtId="49" fontId="14" fillId="3" borderId="12" xfId="1" applyNumberFormat="1" applyFill="1" applyBorder="1" applyAlignment="1" applyProtection="1">
      <alignment horizontal="left" vertical="center" indent="1"/>
    </xf>
    <xf numFmtId="0" fontId="14" fillId="0" borderId="12" xfId="1" applyBorder="1" applyAlignment="1" applyProtection="1">
      <alignment horizontal="left" vertical="center" indent="1"/>
    </xf>
    <xf numFmtId="0" fontId="14" fillId="0" borderId="11" xfId="1" applyBorder="1" applyAlignment="1" applyProtection="1">
      <alignment horizontal="left" vertical="center" indent="1"/>
    </xf>
    <xf numFmtId="0" fontId="4" fillId="0" borderId="13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6" fillId="0" borderId="8" xfId="0" quotePrefix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14" xfId="0" quotePrefix="1" applyFont="1" applyFill="1" applyBorder="1" applyAlignment="1" applyProtection="1">
      <alignment horizontal="left" vertical="top"/>
    </xf>
    <xf numFmtId="0" fontId="6" fillId="0" borderId="5" xfId="0" applyFont="1" applyFill="1" applyBorder="1" applyAlignment="1" applyProtection="1">
      <alignment horizontal="left" vertical="top"/>
    </xf>
    <xf numFmtId="0" fontId="0" fillId="0" borderId="6" xfId="0" applyBorder="1" applyAlignment="1"/>
    <xf numFmtId="0" fontId="0" fillId="0" borderId="4" xfId="0" applyBorder="1" applyAlignment="1"/>
    <xf numFmtId="0" fontId="40" fillId="3" borderId="0" xfId="0" applyNumberFormat="1" applyFont="1" applyFill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40" fillId="0" borderId="4" xfId="0" applyFont="1" applyBorder="1" applyAlignment="1">
      <alignment horizontal="right" vertical="center"/>
    </xf>
    <xf numFmtId="0" fontId="22" fillId="3" borderId="13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left" vertical="center" wrapText="1"/>
    </xf>
    <xf numFmtId="0" fontId="22" fillId="3" borderId="3" xfId="0" applyFont="1" applyFill="1" applyBorder="1" applyAlignment="1">
      <alignment horizontal="left" vertical="center" wrapText="1"/>
    </xf>
    <xf numFmtId="0" fontId="22" fillId="3" borderId="8" xfId="0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left" vertical="center" wrapText="1"/>
    </xf>
    <xf numFmtId="0" fontId="35" fillId="4" borderId="12" xfId="0" applyFont="1" applyFill="1" applyBorder="1" applyAlignment="1">
      <alignment horizontal="center" vertical="center"/>
    </xf>
    <xf numFmtId="0" fontId="35" fillId="4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49" fontId="0" fillId="0" borderId="10" xfId="0" applyNumberFormat="1" applyFill="1" applyBorder="1" applyAlignment="1" applyProtection="1">
      <alignment vertical="center"/>
      <protection locked="0"/>
    </xf>
    <xf numFmtId="49" fontId="0" fillId="0" borderId="12" xfId="0" applyNumberFormat="1" applyFill="1" applyBorder="1" applyAlignment="1" applyProtection="1">
      <alignment vertical="center"/>
      <protection locked="0"/>
    </xf>
    <xf numFmtId="49" fontId="0" fillId="0" borderId="11" xfId="0" applyNumberFormat="1" applyFill="1" applyBorder="1" applyAlignment="1" applyProtection="1">
      <alignment vertical="center"/>
      <protection locked="0"/>
    </xf>
    <xf numFmtId="49" fontId="0" fillId="0" borderId="14" xfId="0" applyNumberFormat="1" applyFill="1" applyBorder="1" applyAlignment="1" applyProtection="1">
      <alignment vertical="center"/>
      <protection locked="0"/>
    </xf>
    <xf numFmtId="49" fontId="0" fillId="0" borderId="5" xfId="0" applyNumberFormat="1" applyFill="1" applyBorder="1" applyAlignment="1" applyProtection="1">
      <alignment vertical="center"/>
      <protection locked="0"/>
    </xf>
    <xf numFmtId="49" fontId="0" fillId="0" borderId="6" xfId="0" applyNumberFormat="1" applyFill="1" applyBorder="1" applyAlignment="1" applyProtection="1">
      <alignment vertical="center"/>
      <protection locked="0"/>
    </xf>
    <xf numFmtId="49" fontId="14" fillId="0" borderId="10" xfId="1" applyNumberFormat="1" applyFont="1" applyFill="1" applyBorder="1" applyAlignment="1" applyProtection="1">
      <alignment vertical="center"/>
      <protection locked="0"/>
    </xf>
    <xf numFmtId="49" fontId="14" fillId="0" borderId="12" xfId="1" applyNumberFormat="1" applyFont="1" applyFill="1" applyBorder="1" applyAlignment="1" applyProtection="1">
      <alignment vertical="center"/>
      <protection locked="0"/>
    </xf>
    <xf numFmtId="49" fontId="14" fillId="0" borderId="11" xfId="1" applyNumberFormat="1" applyFont="1" applyFill="1" applyBorder="1" applyAlignment="1" applyProtection="1">
      <alignment vertical="center"/>
      <protection locked="0"/>
    </xf>
    <xf numFmtId="0" fontId="30" fillId="0" borderId="2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vertical="center"/>
      <protection locked="0"/>
    </xf>
    <xf numFmtId="0" fontId="6" fillId="3" borderId="8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12" fillId="0" borderId="13" xfId="0" applyFont="1" applyFill="1" applyBorder="1" applyAlignment="1" applyProtection="1">
      <alignment horizontal="left" vertical="center"/>
      <protection locked="0"/>
    </xf>
    <xf numFmtId="0" fontId="12" fillId="0" borderId="3" xfId="0" applyFont="1" applyFill="1" applyBorder="1" applyAlignment="1" applyProtection="1">
      <alignment horizontal="left" vertical="center"/>
      <protection locked="0"/>
    </xf>
    <xf numFmtId="49" fontId="11" fillId="0" borderId="10" xfId="0" applyNumberFormat="1" applyFont="1" applyFill="1" applyBorder="1" applyAlignment="1" applyProtection="1">
      <alignment vertical="center"/>
      <protection locked="0"/>
    </xf>
    <xf numFmtId="49" fontId="11" fillId="0" borderId="12" xfId="0" applyNumberFormat="1" applyFont="1" applyFill="1" applyBorder="1" applyAlignment="1" applyProtection="1">
      <alignment vertical="center"/>
      <protection locked="0"/>
    </xf>
    <xf numFmtId="49" fontId="11" fillId="0" borderId="11" xfId="0" applyNumberFormat="1" applyFont="1" applyFill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19" fillId="0" borderId="0" xfId="0" applyNumberFormat="1" applyFont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18" fillId="3" borderId="8" xfId="0" applyFont="1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165" fontId="22" fillId="2" borderId="10" xfId="0" applyNumberFormat="1" applyFont="1" applyFill="1" applyBorder="1" applyAlignment="1" applyProtection="1">
      <alignment horizontal="left" vertical="center" wrapText="1"/>
      <protection locked="0"/>
    </xf>
    <xf numFmtId="165" fontId="22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2" fillId="3" borderId="13" xfId="0" applyFont="1" applyFill="1" applyBorder="1" applyAlignment="1" applyProtection="1">
      <alignment horizontal="right" vertical="center"/>
    </xf>
    <xf numFmtId="0" fontId="2" fillId="3" borderId="3" xfId="0" applyFont="1" applyFill="1" applyBorder="1" applyAlignment="1" applyProtection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12" fillId="2" borderId="10" xfId="0" applyFont="1" applyFill="1" applyBorder="1" applyAlignment="1" applyProtection="1">
      <alignment horizontal="left" vertical="center"/>
      <protection locked="0"/>
    </xf>
    <xf numFmtId="0" fontId="12" fillId="2" borderId="12" xfId="0" applyFont="1" applyFill="1" applyBorder="1" applyAlignment="1" applyProtection="1">
      <alignment horizontal="left" vertical="center"/>
      <protection locked="0"/>
    </xf>
    <xf numFmtId="0" fontId="12" fillId="2" borderId="11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vertical="center"/>
      <protection locked="0"/>
    </xf>
    <xf numFmtId="0" fontId="28" fillId="4" borderId="13" xfId="0" applyFont="1" applyFill="1" applyBorder="1" applyAlignment="1">
      <alignment vertical="center"/>
    </xf>
    <xf numFmtId="0" fontId="28" fillId="4" borderId="3" xfId="0" applyFont="1" applyFill="1" applyBorder="1" applyAlignment="1">
      <alignment vertical="center"/>
    </xf>
    <xf numFmtId="0" fontId="28" fillId="4" borderId="8" xfId="0" applyFont="1" applyFill="1" applyBorder="1" applyAlignment="1">
      <alignment vertical="center"/>
    </xf>
    <xf numFmtId="0" fontId="28" fillId="4" borderId="4" xfId="0" applyFont="1" applyFill="1" applyBorder="1" applyAlignment="1">
      <alignment vertical="center"/>
    </xf>
    <xf numFmtId="0" fontId="28" fillId="4" borderId="14" xfId="0" applyFont="1" applyFill="1" applyBorder="1" applyAlignment="1">
      <alignment vertical="center"/>
    </xf>
    <xf numFmtId="0" fontId="28" fillId="4" borderId="6" xfId="0" applyFont="1" applyFill="1" applyBorder="1" applyAlignment="1">
      <alignment vertical="center"/>
    </xf>
    <xf numFmtId="49" fontId="2" fillId="3" borderId="0" xfId="0" applyNumberFormat="1" applyFont="1" applyFill="1" applyBorder="1" applyAlignment="1" applyProtection="1">
      <alignment vertical="center" wrapText="1"/>
    </xf>
    <xf numFmtId="49" fontId="2" fillId="3" borderId="4" xfId="0" applyNumberFormat="1" applyFont="1" applyFill="1" applyBorder="1" applyAlignment="1" applyProtection="1">
      <alignment vertical="center" wrapText="1"/>
    </xf>
    <xf numFmtId="49" fontId="4" fillId="3" borderId="13" xfId="0" applyNumberFormat="1" applyFont="1" applyFill="1" applyBorder="1" applyAlignment="1" applyProtection="1">
      <alignment vertical="center"/>
      <protection locked="0"/>
    </xf>
    <xf numFmtId="49" fontId="4" fillId="3" borderId="2" xfId="0" applyNumberFormat="1" applyFont="1" applyFill="1" applyBorder="1" applyAlignment="1" applyProtection="1">
      <alignment vertical="center"/>
      <protection locked="0"/>
    </xf>
    <xf numFmtId="49" fontId="4" fillId="3" borderId="3" xfId="0" applyNumberFormat="1" applyFont="1" applyFill="1" applyBorder="1" applyAlignment="1" applyProtection="1">
      <alignment vertical="center"/>
      <protection locked="0"/>
    </xf>
    <xf numFmtId="0" fontId="11" fillId="3" borderId="13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29" fillId="4" borderId="13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6" xfId="0" applyFont="1" applyFill="1" applyBorder="1" applyAlignment="1">
      <alignment horizontal="center" vertical="center"/>
    </xf>
    <xf numFmtId="0" fontId="12" fillId="0" borderId="10" xfId="0" applyFont="1" applyFill="1" applyBorder="1" applyAlignment="1" applyProtection="1">
      <alignment horizontal="left" vertical="center"/>
      <protection locked="0"/>
    </xf>
    <xf numFmtId="0" fontId="12" fillId="0" borderId="11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>
      <alignment horizontal="right" vertical="center" wrapText="1"/>
    </xf>
    <xf numFmtId="0" fontId="32" fillId="0" borderId="8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49" fontId="2" fillId="0" borderId="10" xfId="0" applyNumberFormat="1" applyFont="1" applyFill="1" applyBorder="1" applyAlignment="1" applyProtection="1">
      <alignment vertical="center"/>
      <protection locked="0"/>
    </xf>
    <xf numFmtId="49" fontId="2" fillId="0" borderId="12" xfId="0" applyNumberFormat="1" applyFont="1" applyFill="1" applyBorder="1" applyAlignment="1" applyProtection="1">
      <alignment vertical="center"/>
      <protection locked="0"/>
    </xf>
    <xf numFmtId="49" fontId="2" fillId="0" borderId="11" xfId="0" applyNumberFormat="1" applyFont="1" applyFill="1" applyBorder="1" applyAlignment="1" applyProtection="1">
      <alignment vertical="center"/>
      <protection locked="0"/>
    </xf>
    <xf numFmtId="49" fontId="6" fillId="0" borderId="14" xfId="0" applyNumberFormat="1" applyFont="1" applyFill="1" applyBorder="1" applyAlignment="1" applyProtection="1">
      <alignment horizontal="left" vertical="center"/>
      <protection locked="0"/>
    </xf>
    <xf numFmtId="49" fontId="6" fillId="0" borderId="5" xfId="0" applyNumberFormat="1" applyFont="1" applyFill="1" applyBorder="1" applyAlignment="1" applyProtection="1">
      <alignment horizontal="left" vertical="center"/>
      <protection locked="0"/>
    </xf>
    <xf numFmtId="49" fontId="6" fillId="0" borderId="6" xfId="0" applyNumberFormat="1" applyFont="1" applyFill="1" applyBorder="1" applyAlignment="1" applyProtection="1">
      <alignment horizontal="left" vertical="center"/>
      <protection locked="0"/>
    </xf>
    <xf numFmtId="49" fontId="6" fillId="0" borderId="10" xfId="0" applyNumberFormat="1" applyFont="1" applyFill="1" applyBorder="1" applyAlignment="1" applyProtection="1">
      <alignment horizontal="left" vertical="center"/>
      <protection locked="0"/>
    </xf>
    <xf numFmtId="49" fontId="6" fillId="0" borderId="11" xfId="0" applyNumberFormat="1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21" fmlaLink="$E$92" fmlaRange="$B$92:$B$94" noThreeD="1" sel="3" val="0"/>
</file>

<file path=xl/ctrlProps/ctrlProp2.xml><?xml version="1.0" encoding="utf-8"?>
<formControlPr xmlns="http://schemas.microsoft.com/office/spreadsheetml/2009/9/main" objectType="Drop" dropLines="52" dropStyle="combo" dx="21" fmlaLink="$B$80" fmlaRange="Designs!$B$4:$B$57" noThreeD="1" sel="1" val="0"/>
</file>

<file path=xl/ctrlProps/ctrlProp3.xml><?xml version="1.0" encoding="utf-8"?>
<formControlPr xmlns="http://schemas.microsoft.com/office/spreadsheetml/2009/9/main" objectType="Radio" firstButton="1" fmlaLink="$E$98" noThreeD="1"/>
</file>

<file path=xl/ctrlProps/ctrlProp4.xml><?xml version="1.0" encoding="utf-8"?>
<formControlPr xmlns="http://schemas.microsoft.com/office/spreadsheetml/2009/9/main" objectType="Radio" checked="Checked" noThreeD="1"/>
</file>

<file path=xl/ctrlProps/ctrlProp5.xml><?xml version="1.0" encoding="utf-8"?>
<formControlPr xmlns="http://schemas.microsoft.com/office/spreadsheetml/2009/9/main" objectType="CheckBox" fmlaLink="$E$97" noThreeD="1"/>
</file>

<file path=xl/ctrlProps/ctrlProp6.xml><?xml version="1.0" encoding="utf-8"?>
<formControlPr xmlns="http://schemas.microsoft.com/office/spreadsheetml/2009/9/main" objectType="CheckBox" fmlaLink="$E$96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</xdr:row>
      <xdr:rowOff>47625</xdr:rowOff>
    </xdr:from>
    <xdr:to>
      <xdr:col>1</xdr:col>
      <xdr:colOff>1866900</xdr:colOff>
      <xdr:row>7</xdr:row>
      <xdr:rowOff>228600</xdr:rowOff>
    </xdr:to>
    <xdr:pic>
      <xdr:nvPicPr>
        <xdr:cNvPr id="1080" name="Picture 2" descr="irc_logo_words_international.jpg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47675"/>
          <a:ext cx="17145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0</xdr:rowOff>
        </xdr:from>
        <xdr:to>
          <xdr:col>7</xdr:col>
          <xdr:colOff>457200</xdr:colOff>
          <xdr:row>18</xdr:row>
          <xdr:rowOff>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34</xdr:row>
          <xdr:rowOff>190500</xdr:rowOff>
        </xdr:from>
        <xdr:to>
          <xdr:col>6</xdr:col>
          <xdr:colOff>514350</xdr:colOff>
          <xdr:row>36</xdr:row>
          <xdr:rowOff>9525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34</xdr:row>
          <xdr:rowOff>190500</xdr:rowOff>
        </xdr:from>
        <xdr:to>
          <xdr:col>7</xdr:col>
          <xdr:colOff>571500</xdr:colOff>
          <xdr:row>36</xdr:row>
          <xdr:rowOff>9525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35</xdr:row>
          <xdr:rowOff>190500</xdr:rowOff>
        </xdr:from>
        <xdr:to>
          <xdr:col>5</xdr:col>
          <xdr:colOff>38100</xdr:colOff>
          <xdr:row>38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35</xdr:row>
          <xdr:rowOff>190500</xdr:rowOff>
        </xdr:from>
        <xdr:to>
          <xdr:col>5</xdr:col>
          <xdr:colOff>400050</xdr:colOff>
          <xdr:row>38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xdr:twoCellAnchor>
    <xdr:from>
      <xdr:col>6</xdr:col>
      <xdr:colOff>28575</xdr:colOff>
      <xdr:row>2</xdr:row>
      <xdr:rowOff>38100</xdr:rowOff>
    </xdr:from>
    <xdr:to>
      <xdr:col>7</xdr:col>
      <xdr:colOff>628650</xdr:colOff>
      <xdr:row>7</xdr:row>
      <xdr:rowOff>190500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438150"/>
          <a:ext cx="12763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ssailing.org/membership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O101"/>
  <sheetViews>
    <sheetView showGridLines="0" tabSelected="1" workbookViewId="0">
      <selection activeCell="C15" sqref="C15:H15"/>
    </sheetView>
  </sheetViews>
  <sheetFormatPr defaultRowHeight="15.75" customHeight="1"/>
  <cols>
    <col min="1" max="1" width="3" style="53" customWidth="1"/>
    <col min="2" max="2" width="30.28515625" style="25" bestFit="1" customWidth="1"/>
    <col min="3" max="5" width="9.140625" style="25"/>
    <col min="6" max="6" width="9.85546875" style="25" bestFit="1" customWidth="1"/>
    <col min="7" max="7" width="10.140625" style="25" customWidth="1"/>
    <col min="8" max="8" width="9.85546875" style="25" customWidth="1"/>
    <col min="9" max="16384" width="9.140625" style="25"/>
  </cols>
  <sheetData>
    <row r="1" spans="1:13" ht="15.75" customHeight="1">
      <c r="A1" s="214" t="s">
        <v>155</v>
      </c>
      <c r="B1" s="215"/>
      <c r="C1" s="215"/>
      <c r="D1" s="215"/>
      <c r="E1" s="215"/>
      <c r="F1" s="215"/>
      <c r="G1" s="215"/>
      <c r="H1" s="216"/>
      <c r="I1" s="200" t="s">
        <v>137</v>
      </c>
      <c r="J1" s="201"/>
      <c r="M1" s="64" t="s">
        <v>152</v>
      </c>
    </row>
    <row r="2" spans="1:13" ht="15.75" customHeight="1">
      <c r="A2" s="217"/>
      <c r="B2" s="218"/>
      <c r="C2" s="218"/>
      <c r="D2" s="218"/>
      <c r="E2" s="218"/>
      <c r="F2" s="218"/>
      <c r="G2" s="218"/>
      <c r="H2" s="219"/>
      <c r="I2" s="202"/>
      <c r="J2" s="203"/>
    </row>
    <row r="3" spans="1:13" ht="22.5" customHeight="1">
      <c r="A3" s="93"/>
      <c r="B3" s="115"/>
      <c r="C3" s="158" t="s">
        <v>158</v>
      </c>
      <c r="D3" s="158"/>
      <c r="E3" s="158"/>
      <c r="F3" s="158"/>
      <c r="G3" s="116"/>
      <c r="H3" s="117"/>
      <c r="I3" s="202"/>
      <c r="J3" s="203"/>
    </row>
    <row r="4" spans="1:13" ht="15.75" customHeight="1">
      <c r="A4" s="93"/>
      <c r="B4" s="56"/>
      <c r="C4" s="159"/>
      <c r="D4" s="159"/>
      <c r="E4" s="159"/>
      <c r="F4" s="159"/>
      <c r="G4" s="57"/>
      <c r="H4" s="58"/>
      <c r="I4" s="204"/>
      <c r="J4" s="205"/>
    </row>
    <row r="5" spans="1:13" ht="15.75" customHeight="1">
      <c r="A5" s="93"/>
      <c r="B5" s="62"/>
      <c r="C5" s="159"/>
      <c r="D5" s="159"/>
      <c r="E5" s="159"/>
      <c r="F5" s="159"/>
      <c r="G5" s="96"/>
      <c r="H5" s="97"/>
      <c r="I5" s="61"/>
      <c r="J5" s="61"/>
    </row>
    <row r="6" spans="1:13" ht="15.75" customHeight="1">
      <c r="A6" s="93"/>
      <c r="B6" s="56"/>
      <c r="C6" s="160" t="s">
        <v>159</v>
      </c>
      <c r="D6" s="161"/>
      <c r="E6" s="161"/>
      <c r="F6" s="161"/>
      <c r="G6" s="57"/>
      <c r="H6" s="58"/>
      <c r="I6" s="61"/>
      <c r="J6" s="61"/>
    </row>
    <row r="7" spans="1:13" ht="15.75" customHeight="1">
      <c r="A7" s="93"/>
      <c r="B7" s="56"/>
      <c r="C7" s="161"/>
      <c r="D7" s="161"/>
      <c r="E7" s="161"/>
      <c r="F7" s="161"/>
      <c r="G7" s="57"/>
      <c r="H7" s="58"/>
      <c r="I7" s="61"/>
      <c r="J7" s="61"/>
    </row>
    <row r="8" spans="1:13" ht="20.25" customHeight="1">
      <c r="A8" s="93"/>
      <c r="B8" s="62"/>
      <c r="C8" s="53"/>
      <c r="D8" s="53"/>
      <c r="E8" s="53"/>
      <c r="F8" s="53"/>
      <c r="G8" s="53"/>
      <c r="H8" s="63"/>
    </row>
    <row r="9" spans="1:13" ht="15.75" customHeight="1">
      <c r="A9" s="93"/>
      <c r="B9" s="223" t="s">
        <v>86</v>
      </c>
      <c r="C9" s="224"/>
      <c r="D9" s="224"/>
      <c r="E9" s="224"/>
      <c r="F9" s="224"/>
      <c r="G9" s="224"/>
      <c r="H9" s="225"/>
    </row>
    <row r="10" spans="1:13" ht="15.75" customHeight="1">
      <c r="A10" s="93"/>
      <c r="B10" s="171" t="s">
        <v>85</v>
      </c>
      <c r="C10" s="172"/>
      <c r="D10" s="172"/>
      <c r="E10" s="172"/>
      <c r="F10" s="172"/>
      <c r="G10" s="172"/>
      <c r="H10" s="173"/>
    </row>
    <row r="11" spans="1:13" ht="15.75" customHeight="1">
      <c r="A11" s="93"/>
      <c r="B11" s="171" t="s">
        <v>48</v>
      </c>
      <c r="C11" s="172"/>
      <c r="D11" s="172"/>
      <c r="E11" s="172"/>
      <c r="F11" s="172"/>
      <c r="G11" s="172"/>
      <c r="H11" s="173"/>
    </row>
    <row r="12" spans="1:13" ht="15.75" hidden="1" customHeight="1">
      <c r="A12" s="93"/>
      <c r="B12" s="226"/>
      <c r="C12" s="227"/>
      <c r="D12" s="227"/>
      <c r="E12" s="227"/>
      <c r="F12" s="227"/>
      <c r="G12" s="227"/>
      <c r="H12" s="228"/>
    </row>
    <row r="13" spans="1:13" ht="15.75" hidden="1" customHeight="1">
      <c r="A13" s="93"/>
      <c r="B13" s="229"/>
      <c r="C13" s="230"/>
      <c r="D13" s="230"/>
      <c r="E13" s="230"/>
      <c r="F13" s="230"/>
      <c r="G13" s="230"/>
      <c r="H13" s="231"/>
    </row>
    <row r="14" spans="1:13" ht="15.75" customHeight="1">
      <c r="A14" s="94"/>
      <c r="B14" s="144" t="s">
        <v>134</v>
      </c>
      <c r="C14" s="144"/>
      <c r="D14" s="144"/>
      <c r="E14" s="144"/>
      <c r="F14" s="144"/>
      <c r="G14" s="144"/>
      <c r="H14" s="145"/>
    </row>
    <row r="15" spans="1:13" ht="15.75" customHeight="1">
      <c r="A15" s="93"/>
      <c r="B15" s="65" t="s">
        <v>153</v>
      </c>
      <c r="C15" s="235"/>
      <c r="D15" s="236"/>
      <c r="E15" s="236"/>
      <c r="F15" s="236"/>
      <c r="G15" s="236"/>
      <c r="H15" s="237"/>
    </row>
    <row r="16" spans="1:13" ht="15.75" customHeight="1">
      <c r="A16" s="93"/>
      <c r="B16" s="65" t="s">
        <v>154</v>
      </c>
      <c r="C16" s="238"/>
      <c r="D16" s="239"/>
      <c r="E16" s="211" t="s">
        <v>1</v>
      </c>
      <c r="F16" s="212"/>
      <c r="G16" s="212"/>
      <c r="H16" s="213"/>
    </row>
    <row r="17" spans="1:15" ht="15.75" customHeight="1">
      <c r="A17" s="93"/>
      <c r="B17" s="66" t="s">
        <v>146</v>
      </c>
      <c r="C17" s="240"/>
      <c r="D17" s="241"/>
      <c r="E17" s="164" t="s">
        <v>2</v>
      </c>
      <c r="F17" s="165"/>
      <c r="G17" s="166"/>
      <c r="H17" s="167"/>
    </row>
    <row r="18" spans="1:15" ht="15.75" customHeight="1">
      <c r="A18" s="93"/>
      <c r="B18" s="188" t="s">
        <v>129</v>
      </c>
      <c r="C18" s="222"/>
      <c r="D18" s="222"/>
      <c r="E18" s="208"/>
      <c r="F18" s="209"/>
      <c r="G18" s="209"/>
      <c r="H18" s="210"/>
    </row>
    <row r="19" spans="1:15" ht="15.75" customHeight="1">
      <c r="A19" s="93"/>
      <c r="B19" s="67" t="s">
        <v>157</v>
      </c>
      <c r="C19" s="220"/>
      <c r="D19" s="221"/>
      <c r="E19" s="206" t="s">
        <v>135</v>
      </c>
      <c r="F19" s="206"/>
      <c r="G19" s="206"/>
      <c r="H19" s="207"/>
    </row>
    <row r="20" spans="1:15" ht="15.75" customHeight="1">
      <c r="A20" s="93"/>
      <c r="B20" s="113"/>
      <c r="C20" s="121"/>
      <c r="D20" s="121"/>
      <c r="E20" s="206"/>
      <c r="F20" s="206"/>
      <c r="G20" s="206"/>
      <c r="H20" s="207"/>
    </row>
    <row r="21" spans="1:15" ht="15.75" customHeight="1">
      <c r="A21" s="93"/>
      <c r="B21" s="242" t="s">
        <v>81</v>
      </c>
      <c r="C21" s="243"/>
      <c r="D21" s="243"/>
      <c r="E21" s="243"/>
      <c r="F21" s="243"/>
      <c r="G21" s="243"/>
      <c r="H21" s="244"/>
    </row>
    <row r="22" spans="1:15" ht="15.75" customHeight="1">
      <c r="A22" s="93"/>
      <c r="B22" s="68" t="s">
        <v>3</v>
      </c>
      <c r="C22" s="232"/>
      <c r="D22" s="233"/>
      <c r="E22" s="233"/>
      <c r="F22" s="233"/>
      <c r="G22" s="233"/>
      <c r="H22" s="234"/>
    </row>
    <row r="23" spans="1:15" ht="15.75" customHeight="1">
      <c r="A23" s="93"/>
      <c r="B23" s="68" t="s">
        <v>4</v>
      </c>
      <c r="C23" s="149"/>
      <c r="D23" s="150"/>
      <c r="E23" s="150"/>
      <c r="F23" s="150"/>
      <c r="G23" s="150"/>
      <c r="H23" s="151"/>
    </row>
    <row r="24" spans="1:15" ht="15.75" customHeight="1">
      <c r="A24" s="93"/>
      <c r="B24" s="69" t="s">
        <v>5</v>
      </c>
      <c r="C24" s="168"/>
      <c r="D24" s="169"/>
      <c r="E24" s="169"/>
      <c r="F24" s="169"/>
      <c r="G24" s="169"/>
      <c r="H24" s="170"/>
    </row>
    <row r="25" spans="1:15" ht="15.75" customHeight="1">
      <c r="A25" s="93"/>
      <c r="B25" s="111" t="s">
        <v>6</v>
      </c>
      <c r="C25" s="149"/>
      <c r="D25" s="150"/>
      <c r="E25" s="150"/>
      <c r="F25" s="150"/>
      <c r="G25" s="150"/>
      <c r="H25" s="151"/>
    </row>
    <row r="26" spans="1:15" ht="15.75" customHeight="1">
      <c r="A26" s="93"/>
      <c r="B26" s="111" t="s">
        <v>7</v>
      </c>
      <c r="C26" s="149"/>
      <c r="D26" s="150"/>
      <c r="E26" s="150"/>
      <c r="F26" s="150"/>
      <c r="G26" s="150"/>
      <c r="H26" s="151"/>
    </row>
    <row r="27" spans="1:15" ht="15.75" customHeight="1">
      <c r="A27" s="93"/>
      <c r="B27" s="111" t="s">
        <v>8</v>
      </c>
      <c r="C27" s="149"/>
      <c r="D27" s="150"/>
      <c r="E27" s="150"/>
      <c r="F27" s="150"/>
      <c r="G27" s="150"/>
      <c r="H27" s="151"/>
      <c r="O27" s="25" t="s">
        <v>24</v>
      </c>
    </row>
    <row r="28" spans="1:15" ht="15.75" customHeight="1">
      <c r="A28" s="93"/>
      <c r="B28" s="111" t="s">
        <v>156</v>
      </c>
      <c r="C28" s="149"/>
      <c r="D28" s="150"/>
      <c r="E28" s="150"/>
      <c r="F28" s="150"/>
      <c r="G28" s="150"/>
      <c r="H28" s="151"/>
    </row>
    <row r="29" spans="1:15" ht="15.75" customHeight="1">
      <c r="A29" s="93"/>
      <c r="B29" s="111" t="s">
        <v>10</v>
      </c>
      <c r="C29" s="152"/>
      <c r="D29" s="153"/>
      <c r="E29" s="154"/>
      <c r="F29" s="70" t="s">
        <v>11</v>
      </c>
      <c r="G29" s="149"/>
      <c r="H29" s="151"/>
    </row>
    <row r="30" spans="1:15" ht="15.75" customHeight="1">
      <c r="A30" s="93"/>
      <c r="B30" s="68" t="s">
        <v>160</v>
      </c>
      <c r="C30" s="149"/>
      <c r="D30" s="150"/>
      <c r="E30" s="151"/>
      <c r="F30" s="112" t="s">
        <v>13</v>
      </c>
      <c r="G30" s="162"/>
      <c r="H30" s="163"/>
    </row>
    <row r="31" spans="1:15" ht="15.75" customHeight="1">
      <c r="A31" s="93"/>
      <c r="B31" s="101" t="s">
        <v>161</v>
      </c>
      <c r="C31" s="120"/>
      <c r="D31" s="114"/>
      <c r="E31" s="114"/>
      <c r="F31" s="100"/>
      <c r="G31" s="100"/>
      <c r="H31" s="71"/>
    </row>
    <row r="32" spans="1:15" ht="15.75" customHeight="1">
      <c r="A32" s="93"/>
      <c r="B32" s="111" t="s">
        <v>162</v>
      </c>
      <c r="C32" s="155"/>
      <c r="D32" s="156"/>
      <c r="E32" s="156"/>
      <c r="F32" s="156"/>
      <c r="G32" s="156"/>
      <c r="H32" s="157"/>
    </row>
    <row r="33" spans="1:9" ht="15.75" customHeight="1">
      <c r="A33" s="93"/>
      <c r="B33" s="122" t="s">
        <v>163</v>
      </c>
      <c r="C33" s="123"/>
      <c r="D33" s="123"/>
      <c r="E33" s="124" t="s">
        <v>164</v>
      </c>
      <c r="F33" s="125"/>
      <c r="G33" s="125"/>
      <c r="H33" s="126"/>
    </row>
    <row r="34" spans="1:9" ht="15.75" customHeight="1">
      <c r="A34" s="93"/>
      <c r="B34" s="146" t="s">
        <v>136</v>
      </c>
      <c r="C34" s="147"/>
      <c r="D34" s="147"/>
      <c r="E34" s="147"/>
      <c r="F34" s="147"/>
      <c r="G34" s="147"/>
      <c r="H34" s="148"/>
    </row>
    <row r="35" spans="1:9" ht="15.75" customHeight="1">
      <c r="A35" s="93"/>
      <c r="B35" s="183"/>
      <c r="C35" s="184"/>
      <c r="D35" s="184"/>
      <c r="E35" s="184"/>
      <c r="F35" s="184"/>
      <c r="G35" s="184"/>
      <c r="H35" s="185"/>
    </row>
    <row r="36" spans="1:9" ht="15.75" customHeight="1">
      <c r="A36" s="93"/>
      <c r="B36" s="192" t="s">
        <v>82</v>
      </c>
      <c r="C36" s="193"/>
      <c r="D36" s="51"/>
      <c r="E36" s="194" t="s">
        <v>83</v>
      </c>
      <c r="F36" s="195"/>
      <c r="G36" s="72"/>
      <c r="H36" s="73"/>
    </row>
    <row r="37" spans="1:9" ht="15.75" customHeight="1">
      <c r="A37" s="93"/>
      <c r="B37" s="186" t="s">
        <v>90</v>
      </c>
      <c r="C37" s="187"/>
      <c r="D37" s="187"/>
      <c r="E37" s="199"/>
      <c r="F37" s="199"/>
      <c r="G37" s="74"/>
      <c r="H37" s="75"/>
    </row>
    <row r="38" spans="1:9" ht="15.75" hidden="1" customHeight="1">
      <c r="A38" s="93"/>
      <c r="B38" s="111"/>
      <c r="C38" s="112"/>
      <c r="D38" s="112"/>
      <c r="E38" s="76"/>
      <c r="F38" s="76"/>
      <c r="G38" s="74"/>
      <c r="H38" s="75"/>
    </row>
    <row r="39" spans="1:9" ht="15.75" customHeight="1">
      <c r="A39" s="94"/>
      <c r="B39" s="144" t="s">
        <v>15</v>
      </c>
      <c r="C39" s="144"/>
      <c r="D39" s="144"/>
      <c r="E39" s="144"/>
      <c r="F39" s="144"/>
      <c r="G39" s="144"/>
      <c r="H39" s="145"/>
    </row>
    <row r="40" spans="1:9" ht="15.75" customHeight="1">
      <c r="A40" s="93"/>
      <c r="B40" s="138" t="s">
        <v>49</v>
      </c>
      <c r="C40" s="139"/>
      <c r="D40" s="139"/>
      <c r="E40" s="139"/>
      <c r="F40" s="139"/>
      <c r="G40" s="139"/>
      <c r="H40" s="140"/>
    </row>
    <row r="41" spans="1:9" s="13" customFormat="1" ht="21.75" customHeight="1">
      <c r="A41" s="118"/>
      <c r="B41" s="141"/>
      <c r="C41" s="142"/>
      <c r="D41" s="142"/>
      <c r="E41" s="142"/>
      <c r="F41" s="142"/>
      <c r="G41" s="142"/>
      <c r="H41" s="143"/>
    </row>
    <row r="42" spans="1:9" s="13" customFormat="1" ht="15.75" customHeight="1">
      <c r="A42" s="118"/>
      <c r="B42" s="113" t="s">
        <v>87</v>
      </c>
      <c r="C42" s="196"/>
      <c r="D42" s="197"/>
      <c r="E42" s="198"/>
      <c r="F42" s="77" t="s">
        <v>16</v>
      </c>
      <c r="G42" s="190"/>
      <c r="H42" s="191"/>
    </row>
    <row r="43" spans="1:9" s="13" customFormat="1" ht="3" customHeight="1">
      <c r="A43" s="118"/>
      <c r="B43" s="113"/>
      <c r="C43" s="78"/>
      <c r="D43" s="78"/>
      <c r="E43" s="78"/>
      <c r="F43" s="78"/>
      <c r="G43" s="77"/>
      <c r="H43" s="79"/>
    </row>
    <row r="44" spans="1:9" ht="15.75" customHeight="1">
      <c r="A44" s="94"/>
      <c r="B44" s="144" t="s">
        <v>165</v>
      </c>
      <c r="C44" s="144"/>
      <c r="D44" s="144"/>
      <c r="E44" s="144"/>
      <c r="F44" s="144"/>
      <c r="G44" s="144"/>
      <c r="H44" s="145"/>
    </row>
    <row r="45" spans="1:9" ht="3" customHeight="1">
      <c r="A45" s="93"/>
      <c r="B45" s="80"/>
      <c r="C45" s="81"/>
      <c r="D45" s="81"/>
      <c r="E45" s="81"/>
      <c r="F45" s="81"/>
      <c r="G45" s="81"/>
      <c r="H45" s="82"/>
    </row>
    <row r="46" spans="1:9" ht="15.75" customHeight="1">
      <c r="A46" s="93"/>
      <c r="B46" s="188" t="s">
        <v>151</v>
      </c>
      <c r="C46" s="189"/>
      <c r="D46" s="106">
        <v>0</v>
      </c>
      <c r="E46" s="85" t="s">
        <v>172</v>
      </c>
      <c r="F46" s="105"/>
      <c r="G46" s="105"/>
      <c r="H46" s="95"/>
    </row>
    <row r="47" spans="1:9" ht="15.75" hidden="1" customHeight="1">
      <c r="A47" s="93"/>
      <c r="B47" s="83"/>
      <c r="C47" s="84"/>
      <c r="D47" s="84"/>
      <c r="E47" s="86"/>
      <c r="F47" s="103"/>
      <c r="G47" s="103"/>
      <c r="H47" s="104"/>
      <c r="I47" s="102"/>
    </row>
    <row r="48" spans="1:9" ht="15.75" hidden="1" customHeight="1">
      <c r="A48" s="93"/>
      <c r="B48" s="98"/>
      <c r="C48" s="99"/>
      <c r="D48" s="99"/>
      <c r="E48" s="88"/>
      <c r="F48" s="103"/>
      <c r="G48" s="103"/>
      <c r="H48" s="104"/>
      <c r="I48" s="102"/>
    </row>
    <row r="49" spans="1:13" ht="15.75" hidden="1" customHeight="1">
      <c r="A49" s="93"/>
      <c r="B49" s="111"/>
      <c r="C49" s="105"/>
      <c r="D49" s="105"/>
      <c r="E49" s="105"/>
      <c r="F49" s="105"/>
      <c r="G49" s="105"/>
      <c r="H49" s="87"/>
    </row>
    <row r="50" spans="1:13" ht="15.75" hidden="1" customHeight="1">
      <c r="A50" s="93"/>
      <c r="B50" s="111"/>
      <c r="C50" s="105"/>
      <c r="D50" s="105"/>
      <c r="E50" s="105"/>
      <c r="F50" s="105"/>
      <c r="G50" s="105"/>
      <c r="H50" s="87"/>
    </row>
    <row r="51" spans="1:13" ht="15.75" hidden="1" customHeight="1">
      <c r="A51" s="93"/>
      <c r="B51" s="98"/>
      <c r="C51" s="105"/>
      <c r="D51" s="105"/>
      <c r="E51" s="105"/>
      <c r="F51" s="105"/>
      <c r="G51" s="105"/>
      <c r="H51" s="87"/>
      <c r="I51" s="55"/>
    </row>
    <row r="52" spans="1:13" ht="15.75" hidden="1" customHeight="1">
      <c r="A52" s="93"/>
      <c r="B52" s="98"/>
      <c r="C52" s="105"/>
      <c r="D52" s="105"/>
      <c r="E52" s="105"/>
      <c r="F52" s="105"/>
      <c r="G52" s="105"/>
      <c r="H52" s="87"/>
      <c r="I52" s="92"/>
      <c r="J52" s="92"/>
      <c r="K52" s="92"/>
      <c r="L52" s="92"/>
      <c r="M52" s="92"/>
    </row>
    <row r="53" spans="1:13" ht="15.75" hidden="1" customHeight="1">
      <c r="A53" s="93"/>
      <c r="B53" s="90"/>
      <c r="C53" s="105"/>
      <c r="D53" s="105"/>
      <c r="E53" s="105"/>
      <c r="F53" s="105"/>
      <c r="G53" s="105"/>
      <c r="H53" s="87"/>
      <c r="I53" s="92"/>
      <c r="J53" s="92"/>
      <c r="K53" s="92"/>
      <c r="L53" s="92"/>
      <c r="M53" s="92"/>
    </row>
    <row r="54" spans="1:13" ht="15.75" customHeight="1">
      <c r="A54" s="93"/>
      <c r="B54" s="109" t="s">
        <v>173</v>
      </c>
      <c r="C54" s="105"/>
      <c r="D54" s="105"/>
      <c r="E54" s="105"/>
      <c r="F54" s="105"/>
      <c r="G54" s="105"/>
      <c r="H54" s="87"/>
      <c r="I54" s="92"/>
      <c r="J54" s="92"/>
      <c r="K54" s="92"/>
      <c r="L54" s="92"/>
      <c r="M54" s="92"/>
    </row>
    <row r="55" spans="1:13" ht="15.75" customHeight="1">
      <c r="A55" s="93"/>
      <c r="B55" s="109" t="s">
        <v>174</v>
      </c>
      <c r="C55" s="105"/>
      <c r="D55" s="135" t="str">
        <f>IF(E92=2,"Expedited Fee $ ","Fee $ ")</f>
        <v xml:space="preserve">Fee $ </v>
      </c>
      <c r="E55" s="136"/>
      <c r="F55" s="137"/>
      <c r="G55" s="110">
        <f>D75</f>
        <v>0</v>
      </c>
      <c r="H55" s="87"/>
      <c r="I55" s="92"/>
      <c r="M55" s="92"/>
    </row>
    <row r="56" spans="1:13" ht="15.75" customHeight="1">
      <c r="A56" s="93"/>
      <c r="B56" s="109" t="s">
        <v>175</v>
      </c>
      <c r="C56" s="105"/>
      <c r="D56" s="105"/>
      <c r="E56" s="105"/>
      <c r="F56" s="105"/>
      <c r="G56" s="105"/>
      <c r="H56" s="104"/>
      <c r="I56" s="102"/>
      <c r="J56" s="102"/>
      <c r="K56" s="92"/>
      <c r="L56" s="92"/>
      <c r="M56" s="92"/>
    </row>
    <row r="57" spans="1:13" ht="15.75" customHeight="1">
      <c r="A57" s="93"/>
      <c r="B57" s="178" t="s">
        <v>171</v>
      </c>
      <c r="C57" s="179"/>
      <c r="D57" s="179"/>
      <c r="E57" s="179"/>
      <c r="F57" s="179"/>
      <c r="G57" s="89"/>
      <c r="H57" s="87"/>
    </row>
    <row r="58" spans="1:13" ht="15.75" customHeight="1">
      <c r="A58" s="93"/>
      <c r="B58" s="127" t="s">
        <v>166</v>
      </c>
      <c r="C58" s="128"/>
      <c r="D58" s="128"/>
      <c r="E58" s="128"/>
      <c r="F58" s="128"/>
      <c r="G58" s="128"/>
      <c r="H58" s="108"/>
    </row>
    <row r="59" spans="1:13" ht="15.75" customHeight="1">
      <c r="A59" s="93"/>
      <c r="B59" s="129" t="s">
        <v>168</v>
      </c>
      <c r="C59" s="130"/>
      <c r="D59" s="130"/>
      <c r="E59" s="130"/>
      <c r="F59" s="130"/>
      <c r="G59" s="130"/>
      <c r="H59" s="107"/>
    </row>
    <row r="60" spans="1:13" ht="15.75" customHeight="1">
      <c r="A60" s="93"/>
      <c r="B60" s="129" t="s">
        <v>170</v>
      </c>
      <c r="C60" s="130"/>
      <c r="D60" s="130"/>
      <c r="E60" s="130"/>
      <c r="F60" s="130"/>
      <c r="G60" s="130"/>
      <c r="H60" s="134"/>
    </row>
    <row r="61" spans="1:13" ht="15.75" customHeight="1">
      <c r="A61" s="93"/>
      <c r="B61" s="131" t="s">
        <v>167</v>
      </c>
      <c r="C61" s="132"/>
      <c r="D61" s="132"/>
      <c r="E61" s="132"/>
      <c r="F61" s="132"/>
      <c r="G61" s="132"/>
      <c r="H61" s="133"/>
    </row>
    <row r="62" spans="1:13" ht="15.75" customHeight="1">
      <c r="A62" s="93"/>
      <c r="B62" s="175" t="s">
        <v>169</v>
      </c>
      <c r="C62" s="176"/>
      <c r="D62" s="176"/>
      <c r="E62" s="176"/>
      <c r="F62" s="176"/>
      <c r="G62" s="176"/>
      <c r="H62" s="177"/>
    </row>
    <row r="63" spans="1:13" ht="15.75" customHeight="1">
      <c r="A63" s="119"/>
      <c r="B63" s="180" t="s">
        <v>89</v>
      </c>
      <c r="C63" s="181"/>
      <c r="D63" s="181"/>
      <c r="E63" s="181"/>
      <c r="F63" s="181"/>
      <c r="G63" s="181"/>
      <c r="H63" s="182"/>
    </row>
    <row r="64" spans="1:13" ht="15.75" hidden="1" customHeight="1">
      <c r="A64" s="91"/>
    </row>
    <row r="65" spans="1:9" ht="15.75" hidden="1" customHeight="1">
      <c r="A65" s="91"/>
      <c r="B65" s="26" t="s">
        <v>38</v>
      </c>
      <c r="C65" s="27"/>
      <c r="D65" s="27"/>
      <c r="E65" s="27"/>
      <c r="F65" s="27"/>
      <c r="G65" s="27"/>
      <c r="H65" s="27"/>
    </row>
    <row r="66" spans="1:9" ht="15.75" hidden="1" customHeight="1">
      <c r="A66" s="91"/>
      <c r="B66" s="26" t="s">
        <v>149</v>
      </c>
      <c r="C66" s="27"/>
      <c r="D66" s="28">
        <v>25.93</v>
      </c>
      <c r="E66" s="27" t="s">
        <v>27</v>
      </c>
      <c r="F66" s="174" t="s">
        <v>28</v>
      </c>
      <c r="G66" s="174"/>
      <c r="H66" s="174"/>
      <c r="I66" s="174"/>
    </row>
    <row r="67" spans="1:9" ht="15.75" hidden="1" customHeight="1">
      <c r="A67" s="91"/>
      <c r="B67" s="26" t="s">
        <v>150</v>
      </c>
      <c r="C67" s="27"/>
      <c r="D67" s="28">
        <v>27.29</v>
      </c>
      <c r="E67" s="27"/>
      <c r="F67" s="174"/>
      <c r="G67" s="174"/>
      <c r="H67" s="174"/>
      <c r="I67" s="174"/>
    </row>
    <row r="68" spans="1:9" ht="15.75" hidden="1" customHeight="1">
      <c r="A68" s="91"/>
      <c r="B68" s="26" t="s">
        <v>29</v>
      </c>
      <c r="C68" s="27"/>
      <c r="D68" s="28">
        <v>37.21</v>
      </c>
      <c r="E68" s="27" t="s">
        <v>27</v>
      </c>
      <c r="F68" s="174"/>
      <c r="G68" s="174"/>
      <c r="H68" s="174"/>
      <c r="I68" s="174"/>
    </row>
    <row r="69" spans="1:9" ht="15.75" hidden="1" customHeight="1">
      <c r="A69" s="91"/>
      <c r="B69" s="26"/>
      <c r="C69" s="27"/>
      <c r="D69" s="27"/>
      <c r="E69" s="27"/>
      <c r="F69" s="27"/>
      <c r="G69" s="27"/>
      <c r="H69" s="27"/>
      <c r="I69" s="29"/>
    </row>
    <row r="70" spans="1:9" ht="15.75" hidden="1" customHeight="1">
      <c r="A70" s="91"/>
      <c r="B70" s="31" t="s">
        <v>30</v>
      </c>
      <c r="C70" s="30"/>
      <c r="D70" s="31" t="s">
        <v>31</v>
      </c>
      <c r="E70" s="30"/>
      <c r="F70" s="32"/>
      <c r="G70" s="27"/>
      <c r="H70" s="27"/>
      <c r="I70" s="29"/>
    </row>
    <row r="71" spans="1:9" ht="15.75" hidden="1" customHeight="1">
      <c r="A71" s="91"/>
      <c r="B71" s="52" t="s">
        <v>32</v>
      </c>
      <c r="C71" s="33"/>
      <c r="D71" s="34">
        <f>D46</f>
        <v>0</v>
      </c>
      <c r="E71" s="33" t="s">
        <v>33</v>
      </c>
      <c r="F71" s="35"/>
      <c r="G71" s="27"/>
      <c r="H71" s="27"/>
      <c r="I71" s="27"/>
    </row>
    <row r="72" spans="1:9" ht="15.75" hidden="1" customHeight="1">
      <c r="A72" s="91"/>
      <c r="B72" s="52" t="s">
        <v>34</v>
      </c>
      <c r="C72" s="33"/>
      <c r="D72" s="34">
        <f>IF(D71&gt;11.99,IF(D71&gt;17.99,D68,D67),D66)</f>
        <v>25.93</v>
      </c>
      <c r="E72" s="33"/>
      <c r="F72" s="35"/>
      <c r="G72" s="27"/>
      <c r="H72" s="27"/>
      <c r="I72" s="27"/>
    </row>
    <row r="73" spans="1:9" ht="15.75" hidden="1" customHeight="1">
      <c r="A73" s="91"/>
      <c r="B73" s="52" t="s">
        <v>35</v>
      </c>
      <c r="C73" s="33"/>
      <c r="D73" s="34">
        <f>ROUND(D71*D72,2)</f>
        <v>0</v>
      </c>
      <c r="E73" s="33"/>
      <c r="F73" s="35"/>
      <c r="G73" s="27"/>
      <c r="H73" s="27"/>
      <c r="I73" s="27"/>
    </row>
    <row r="74" spans="1:9" ht="15.75" hidden="1" customHeight="1">
      <c r="A74" s="91"/>
      <c r="B74" s="52" t="s">
        <v>36</v>
      </c>
      <c r="C74" s="33"/>
      <c r="D74" s="34">
        <f>IF(E92=2,D73,0)</f>
        <v>0</v>
      </c>
      <c r="E74" s="33"/>
      <c r="F74" s="35"/>
      <c r="G74" s="27"/>
      <c r="H74" s="27"/>
      <c r="I74" s="27"/>
    </row>
    <row r="75" spans="1:9" ht="15.75" hidden="1" customHeight="1">
      <c r="A75" s="91"/>
      <c r="B75" s="36" t="s">
        <v>37</v>
      </c>
      <c r="C75" s="36"/>
      <c r="D75" s="37">
        <f>SUM(D73:D74)</f>
        <v>0</v>
      </c>
      <c r="E75" s="38"/>
      <c r="F75" s="39"/>
      <c r="G75" s="27"/>
      <c r="H75" s="27"/>
      <c r="I75" s="27"/>
    </row>
    <row r="76" spans="1:9" ht="15.75" hidden="1" customHeight="1">
      <c r="B76" s="27"/>
      <c r="C76" s="27"/>
      <c r="D76" s="27"/>
      <c r="E76" s="27"/>
      <c r="F76" s="27"/>
      <c r="G76" s="27"/>
      <c r="H76" s="27"/>
      <c r="I76" s="27"/>
    </row>
    <row r="77" spans="1:9" ht="15.75" hidden="1" customHeight="1">
      <c r="I77" s="27"/>
    </row>
    <row r="78" spans="1:9" ht="15.75" hidden="1" customHeight="1">
      <c r="B78" s="49" t="s">
        <v>130</v>
      </c>
      <c r="I78" s="27"/>
    </row>
    <row r="79" spans="1:9" s="50" customFormat="1" ht="15.75" hidden="1" customHeight="1">
      <c r="A79" s="54"/>
    </row>
    <row r="80" spans="1:9" s="50" customFormat="1" ht="15.75" hidden="1" customHeight="1">
      <c r="A80" s="54"/>
      <c r="B80" s="46">
        <v>1</v>
      </c>
      <c r="C80" s="50" t="s">
        <v>51</v>
      </c>
    </row>
    <row r="81" spans="1:8" s="50" customFormat="1" ht="15.75" hidden="1" customHeight="1">
      <c r="A81" s="54"/>
    </row>
    <row r="82" spans="1:8" s="50" customFormat="1" ht="15.75" hidden="1" customHeight="1">
      <c r="A82" s="54"/>
      <c r="B82" s="50" t="s">
        <v>18</v>
      </c>
      <c r="E82" s="40">
        <v>1</v>
      </c>
      <c r="F82" s="50" t="s">
        <v>17</v>
      </c>
    </row>
    <row r="83" spans="1:8" s="50" customFormat="1" ht="15.75" hidden="1" customHeight="1">
      <c r="A83" s="54"/>
      <c r="B83" s="50" t="s">
        <v>19</v>
      </c>
      <c r="E83" s="40"/>
    </row>
    <row r="84" spans="1:8" s="50" customFormat="1" ht="15.75" hidden="1" customHeight="1">
      <c r="A84" s="54"/>
      <c r="B84" s="50" t="s">
        <v>50</v>
      </c>
      <c r="E84" s="40"/>
    </row>
    <row r="85" spans="1:8" s="50" customFormat="1" ht="15.75" hidden="1" customHeight="1">
      <c r="A85" s="54"/>
      <c r="B85" s="50" t="s">
        <v>20</v>
      </c>
      <c r="E85" s="40"/>
    </row>
    <row r="86" spans="1:8" s="50" customFormat="1" ht="15.75" hidden="1" customHeight="1">
      <c r="A86" s="54"/>
      <c r="B86" s="50" t="s">
        <v>21</v>
      </c>
      <c r="E86" s="40"/>
    </row>
    <row r="87" spans="1:8" s="50" customFormat="1" ht="15.75" hidden="1" customHeight="1">
      <c r="A87" s="54"/>
      <c r="B87" s="50" t="s">
        <v>88</v>
      </c>
      <c r="E87" s="40"/>
    </row>
    <row r="88" spans="1:8" s="50" customFormat="1" ht="15.75" hidden="1" customHeight="1">
      <c r="A88" s="54"/>
      <c r="B88" s="50" t="s">
        <v>18</v>
      </c>
      <c r="E88" s="40">
        <v>1</v>
      </c>
      <c r="F88" s="50" t="s">
        <v>25</v>
      </c>
    </row>
    <row r="89" spans="1:8" s="50" customFormat="1" ht="15.75" hidden="1" customHeight="1">
      <c r="A89" s="54"/>
      <c r="B89" s="50" t="s">
        <v>22</v>
      </c>
      <c r="E89" s="40"/>
    </row>
    <row r="90" spans="1:8" s="50" customFormat="1" ht="15.75" hidden="1" customHeight="1">
      <c r="A90" s="54"/>
      <c r="B90" s="50" t="s">
        <v>23</v>
      </c>
      <c r="E90" s="40"/>
    </row>
    <row r="91" spans="1:8" s="50" customFormat="1" ht="15.75" hidden="1" customHeight="1">
      <c r="A91" s="54"/>
      <c r="E91" s="40"/>
    </row>
    <row r="92" spans="1:8" s="50" customFormat="1" ht="15.75" hidden="1" customHeight="1">
      <c r="A92" s="54"/>
      <c r="B92" s="50" t="s">
        <v>18</v>
      </c>
      <c r="E92" s="40">
        <v>3</v>
      </c>
      <c r="F92" s="50" t="s">
        <v>26</v>
      </c>
      <c r="G92" s="50" t="b">
        <v>0</v>
      </c>
      <c r="H92" s="50" t="s">
        <v>80</v>
      </c>
    </row>
    <row r="93" spans="1:8" s="50" customFormat="1" ht="15.75" hidden="1" customHeight="1">
      <c r="A93" s="54"/>
      <c r="B93" s="50" t="s">
        <v>22</v>
      </c>
    </row>
    <row r="94" spans="1:8" s="50" customFormat="1" ht="15.75" hidden="1" customHeight="1">
      <c r="A94" s="54"/>
      <c r="B94" s="50" t="s">
        <v>23</v>
      </c>
    </row>
    <row r="95" spans="1:8" s="50" customFormat="1" ht="15.75" hidden="1" customHeight="1">
      <c r="A95" s="54"/>
      <c r="E95" s="40"/>
    </row>
    <row r="96" spans="1:8" s="50" customFormat="1" ht="15.75" hidden="1" customHeight="1">
      <c r="A96" s="54"/>
      <c r="E96" s="40" t="b">
        <v>0</v>
      </c>
      <c r="F96" s="50" t="s">
        <v>91</v>
      </c>
    </row>
    <row r="97" spans="1:6" s="50" customFormat="1" ht="15.75" hidden="1" customHeight="1">
      <c r="A97" s="54"/>
      <c r="E97" s="50" t="b">
        <v>0</v>
      </c>
      <c r="F97" s="50" t="s">
        <v>92</v>
      </c>
    </row>
    <row r="98" spans="1:6" s="50" customFormat="1" ht="15.75" hidden="1" customHeight="1">
      <c r="A98" s="54"/>
      <c r="E98" s="50">
        <v>2</v>
      </c>
      <c r="F98" s="50" t="s">
        <v>84</v>
      </c>
    </row>
    <row r="99" spans="1:6" s="50" customFormat="1" ht="15.75" hidden="1" customHeight="1">
      <c r="A99" s="54"/>
    </row>
    <row r="100" spans="1:6" s="50" customFormat="1" ht="15.75" hidden="1" customHeight="1">
      <c r="A100" s="54"/>
      <c r="E100" s="50" t="b">
        <v>1</v>
      </c>
      <c r="F100" s="50" t="s">
        <v>79</v>
      </c>
    </row>
    <row r="101" spans="1:6" ht="15.75" hidden="1" customHeight="1"/>
  </sheetData>
  <sheetProtection algorithmName="SHA-512" hashValue="xQ3V1qrr1H6C/MBcLTh3z+sbFX4SQL/3pvAFprch1ehjwpPhx6JUYZKrrX5k+DcZLvX2u0apvRASji2Na+Ex+g==" saltValue="MbPe5k6ssvhoIlLfM+R28w==" spinCount="100000" sheet="1" objects="1" scenarios="1" selectLockedCells="1"/>
  <protectedRanges>
    <protectedRange sqref="C17:D17 C18 C21:C25" name="Controls" securityDescriptor="O:WDG:WDD:(A;;CC;;;AN)(A;;CC;;;WD)"/>
    <protectedRange sqref="C15:C16 F37:G38 C19:D20 G28:H32 C26:C32 G17:H17 G19:H25 G34:H35 C34:C38" name="DataEntry" securityDescriptor="O:WDG:WDD:(A;;CC;;;AN)(A;;CC;;;WD)"/>
    <protectedRange sqref="C42:D43" name="DataEntry_1" securityDescriptor="O:WDG:WDD:(A;;CC;;;AN)(A;;CC;;;WD)"/>
    <protectedRange sqref="C33" name="DataEntry_3" securityDescriptor="O:WDG:WDD:(A;;CC;;;AN)(A;;CC;;;WD)"/>
    <protectedRange sqref="G33:H33" name="DataEntry_3_1" securityDescriptor="O:WDG:WDD:(A;;CC;;;AN)(A;;CC;;;WD)"/>
  </protectedRanges>
  <mergeCells count="56">
    <mergeCell ref="C22:H22"/>
    <mergeCell ref="C15:H15"/>
    <mergeCell ref="C16:D16"/>
    <mergeCell ref="C17:D17"/>
    <mergeCell ref="B21:H21"/>
    <mergeCell ref="I1:J4"/>
    <mergeCell ref="E19:H20"/>
    <mergeCell ref="E18:H18"/>
    <mergeCell ref="E16:H16"/>
    <mergeCell ref="A1:H2"/>
    <mergeCell ref="B11:H11"/>
    <mergeCell ref="C19:D19"/>
    <mergeCell ref="B18:D18"/>
    <mergeCell ref="B9:H9"/>
    <mergeCell ref="B12:H12"/>
    <mergeCell ref="B13:H13"/>
    <mergeCell ref="B14:H14"/>
    <mergeCell ref="F66:I68"/>
    <mergeCell ref="B62:H62"/>
    <mergeCell ref="B57:F57"/>
    <mergeCell ref="B63:H63"/>
    <mergeCell ref="B35:H35"/>
    <mergeCell ref="B37:D37"/>
    <mergeCell ref="B44:H44"/>
    <mergeCell ref="B46:C46"/>
    <mergeCell ref="G42:H42"/>
    <mergeCell ref="B36:C36"/>
    <mergeCell ref="E36:F36"/>
    <mergeCell ref="C42:E42"/>
    <mergeCell ref="E37:F37"/>
    <mergeCell ref="C28:H28"/>
    <mergeCell ref="C29:E29"/>
    <mergeCell ref="G29:H29"/>
    <mergeCell ref="C32:H32"/>
    <mergeCell ref="C3:F5"/>
    <mergeCell ref="C6:F7"/>
    <mergeCell ref="C30:E30"/>
    <mergeCell ref="G30:H30"/>
    <mergeCell ref="E17:F17"/>
    <mergeCell ref="G17:H17"/>
    <mergeCell ref="C27:H27"/>
    <mergeCell ref="C23:H23"/>
    <mergeCell ref="C24:H24"/>
    <mergeCell ref="C25:H25"/>
    <mergeCell ref="B10:H10"/>
    <mergeCell ref="C26:H26"/>
    <mergeCell ref="B33:D33"/>
    <mergeCell ref="E33:H33"/>
    <mergeCell ref="B58:G58"/>
    <mergeCell ref="B59:G59"/>
    <mergeCell ref="B61:H61"/>
    <mergeCell ref="B60:H60"/>
    <mergeCell ref="D55:F55"/>
    <mergeCell ref="B40:H41"/>
    <mergeCell ref="B39:H39"/>
    <mergeCell ref="B34:H34"/>
  </mergeCells>
  <phoneticPr fontId="15" type="noConversion"/>
  <conditionalFormatting sqref="D55">
    <cfRule type="expression" dxfId="0" priority="3" stopIfTrue="1">
      <formula>E92=2</formula>
    </cfRule>
  </conditionalFormatting>
  <dataValidations count="3">
    <dataValidation operator="greaterThanOrEqual" allowBlank="1" errorTitle="whole number only" sqref="D36" xr:uid="{00000000-0002-0000-0000-000000000000}"/>
    <dataValidation allowBlank="1" showInputMessage="1" showErrorMessage="1" promptTitle="Country" prompt="Most applications from boats outside the UK go via local area representatives. Please read the explanatory notes before completing this form further." sqref="C30" xr:uid="{00000000-0002-0000-0000-000001000000}"/>
    <dataValidation allowBlank="1" showErrorMessage="1" promptTitle="Recognised One Designs" prompt="Select the One Design appropriate for your yacht. Note that Farr 45's have two options. Sigma 38OOD owners should contact the class assocaition. " sqref="B19:B20" xr:uid="{00000000-0002-0000-0000-000002000000}"/>
  </dataValidations>
  <hyperlinks>
    <hyperlink ref="E33:H33" r:id="rId1" display="http://www.ussailing.org/membership/" xr:uid="{00000000-0004-0000-0000-000000000000}"/>
  </hyperlinks>
  <pageMargins left="0.34" right="0.2" top="0.39" bottom="0.39" header="0.25" footer="0.25"/>
  <pageSetup paperSize="9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Drop Down 8">
              <controlPr locked="0" defaultSize="0" autoLine="0" autoPict="0">
                <anchor moveWithCells="1">
                  <from>
                    <xdr:col>5</xdr:col>
                    <xdr:colOff>552450</xdr:colOff>
                    <xdr:row>56</xdr:row>
                    <xdr:rowOff>0</xdr:rowOff>
                  </from>
                  <to>
                    <xdr:col>8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Drop Down 12">
              <controlPr locked="0" defaultSize="0" autoLine="0" autoPict="0">
                <anchor mov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7</xdr:col>
                    <xdr:colOff>457200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Option Button 13">
              <controlPr locked="0" defaultSize="0" autoFill="0" autoLine="0" autoPict="0">
                <anchor moveWithCells="1">
                  <from>
                    <xdr:col>6</xdr:col>
                    <xdr:colOff>104775</xdr:colOff>
                    <xdr:row>34</xdr:row>
                    <xdr:rowOff>190500</xdr:rowOff>
                  </from>
                  <to>
                    <xdr:col>6</xdr:col>
                    <xdr:colOff>514350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Option Button 14">
              <controlPr locked="0" defaultSize="0" autoFill="0" autoLine="0" autoPict="0">
                <anchor moveWithCells="1">
                  <from>
                    <xdr:col>7</xdr:col>
                    <xdr:colOff>142875</xdr:colOff>
                    <xdr:row>34</xdr:row>
                    <xdr:rowOff>190500</xdr:rowOff>
                  </from>
                  <to>
                    <xdr:col>7</xdr:col>
                    <xdr:colOff>571500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35</xdr:row>
                    <xdr:rowOff>190500</xdr:rowOff>
                  </from>
                  <to>
                    <xdr:col>5</xdr:col>
                    <xdr:colOff>38100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locked="0" defaultSize="0" autoFill="0" autoLine="0" autoPict="0">
                <anchor moveWithCells="1">
                  <from>
                    <xdr:col>5</xdr:col>
                    <xdr:colOff>28575</xdr:colOff>
                    <xdr:row>35</xdr:row>
                    <xdr:rowOff>190500</xdr:rowOff>
                  </from>
                  <to>
                    <xdr:col>5</xdr:col>
                    <xdr:colOff>400050</xdr:colOff>
                    <xdr:row>38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I61"/>
  <sheetViews>
    <sheetView topLeftCell="A28" workbookViewId="0">
      <selection activeCell="C8" sqref="C8"/>
    </sheetView>
  </sheetViews>
  <sheetFormatPr defaultColWidth="10.140625" defaultRowHeight="14.25"/>
  <cols>
    <col min="1" max="1" width="10.140625" style="1" customWidth="1"/>
    <col min="2" max="2" width="23.140625" style="1" customWidth="1"/>
    <col min="3" max="3" width="7.85546875" style="6" customWidth="1"/>
    <col min="4" max="4" width="10.140625" style="1" customWidth="1"/>
    <col min="5" max="5" width="8.28515625" style="1" customWidth="1"/>
    <col min="6" max="6" width="20" style="1" hidden="1" customWidth="1"/>
    <col min="7" max="9" width="10.140625" style="1" hidden="1" customWidth="1"/>
    <col min="10" max="16384" width="10.140625" style="1"/>
  </cols>
  <sheetData>
    <row r="1" spans="1:8">
      <c r="B1" s="7" t="s">
        <v>45</v>
      </c>
    </row>
    <row r="2" spans="1:8">
      <c r="B2" s="8" t="s">
        <v>46</v>
      </c>
    </row>
    <row r="3" spans="1:8" ht="15" customHeight="1">
      <c r="B3" s="9" t="s">
        <v>51</v>
      </c>
      <c r="C3" s="10" t="s">
        <v>44</v>
      </c>
      <c r="D3" s="11"/>
      <c r="E3" s="2"/>
      <c r="F3" s="3"/>
    </row>
    <row r="4" spans="1:8" ht="15" customHeight="1">
      <c r="A4" s="1">
        <v>1</v>
      </c>
      <c r="B4" s="48" t="s">
        <v>18</v>
      </c>
      <c r="C4" s="10"/>
      <c r="D4" s="11"/>
      <c r="E4" s="2"/>
      <c r="F4" s="47"/>
      <c r="G4" s="59">
        <f>Form!B80</f>
        <v>1</v>
      </c>
      <c r="H4" s="60"/>
    </row>
    <row r="5" spans="1:8" ht="14.1" customHeight="1">
      <c r="A5" s="1">
        <f>A4+1</f>
        <v>2</v>
      </c>
      <c r="B5" s="5" t="s">
        <v>93</v>
      </c>
      <c r="C5" s="4">
        <v>10.63</v>
      </c>
      <c r="D5" s="5"/>
      <c r="G5" s="60" t="str">
        <f ca="1">LOOKUP(G4,A4:A61,B4:B57)</f>
        <v>&lt;select from list&gt;</v>
      </c>
      <c r="H5" s="60"/>
    </row>
    <row r="6" spans="1:8" ht="14.1" customHeight="1">
      <c r="A6" s="1">
        <f t="shared" ref="A6:A57" si="0">A5+1</f>
        <v>3</v>
      </c>
      <c r="B6" s="5" t="s">
        <v>94</v>
      </c>
      <c r="C6" s="4">
        <v>8</v>
      </c>
      <c r="D6" s="5"/>
    </row>
    <row r="7" spans="1:8" ht="14.1" customHeight="1">
      <c r="A7" s="1">
        <f t="shared" si="0"/>
        <v>4</v>
      </c>
      <c r="B7" s="5" t="s">
        <v>95</v>
      </c>
      <c r="C7" s="4">
        <v>7.53</v>
      </c>
      <c r="D7" s="5"/>
    </row>
    <row r="8" spans="1:8" ht="14.1" customHeight="1">
      <c r="A8" s="1">
        <v>5</v>
      </c>
      <c r="B8" s="5" t="s">
        <v>148</v>
      </c>
      <c r="C8" s="4">
        <v>0</v>
      </c>
      <c r="D8" s="5"/>
    </row>
    <row r="9" spans="1:8" ht="14.1" customHeight="1">
      <c r="A9" s="1">
        <v>6</v>
      </c>
      <c r="B9" s="5" t="s">
        <v>96</v>
      </c>
      <c r="C9" s="4">
        <v>9.66</v>
      </c>
      <c r="D9" s="5"/>
    </row>
    <row r="10" spans="1:8" ht="14.1" customHeight="1">
      <c r="A10" s="1">
        <f t="shared" si="0"/>
        <v>7</v>
      </c>
      <c r="B10" s="5" t="s">
        <v>97</v>
      </c>
      <c r="C10" s="4">
        <v>8</v>
      </c>
      <c r="D10" s="5"/>
    </row>
    <row r="11" spans="1:8" ht="14.1" customHeight="1">
      <c r="A11" s="1">
        <f t="shared" si="0"/>
        <v>8</v>
      </c>
      <c r="B11" s="5" t="s">
        <v>132</v>
      </c>
      <c r="C11" s="4">
        <v>9.43</v>
      </c>
      <c r="D11" s="5"/>
    </row>
    <row r="12" spans="1:8" ht="14.1" customHeight="1">
      <c r="A12" s="1">
        <f t="shared" si="0"/>
        <v>9</v>
      </c>
      <c r="B12" s="5" t="s">
        <v>131</v>
      </c>
      <c r="C12" s="4">
        <v>10.9</v>
      </c>
      <c r="D12" s="5"/>
    </row>
    <row r="13" spans="1:8" ht="14.1" customHeight="1">
      <c r="A13" s="1">
        <f t="shared" si="0"/>
        <v>10</v>
      </c>
      <c r="B13" s="5" t="s">
        <v>98</v>
      </c>
      <c r="C13" s="4">
        <v>12.41</v>
      </c>
      <c r="D13" s="5"/>
    </row>
    <row r="14" spans="1:8" ht="14.1" customHeight="1">
      <c r="A14" s="1">
        <f t="shared" si="0"/>
        <v>11</v>
      </c>
      <c r="B14" s="5" t="s">
        <v>99</v>
      </c>
      <c r="C14" s="4">
        <v>13.8</v>
      </c>
      <c r="D14" s="5"/>
    </row>
    <row r="15" spans="1:8" ht="14.1" customHeight="1">
      <c r="A15" s="1">
        <f t="shared" si="0"/>
        <v>12</v>
      </c>
      <c r="B15" s="5" t="s">
        <v>100</v>
      </c>
      <c r="C15" s="4">
        <v>13.8</v>
      </c>
      <c r="D15" s="5"/>
    </row>
    <row r="16" spans="1:8" ht="14.1" customHeight="1">
      <c r="A16" s="1">
        <f t="shared" si="0"/>
        <v>13</v>
      </c>
      <c r="B16" s="5" t="s">
        <v>39</v>
      </c>
      <c r="C16" s="4">
        <v>6.71</v>
      </c>
      <c r="D16" s="5"/>
    </row>
    <row r="17" spans="1:4" ht="14.1" customHeight="1">
      <c r="A17" s="1">
        <f t="shared" si="0"/>
        <v>14</v>
      </c>
      <c r="B17" s="5" t="s">
        <v>40</v>
      </c>
      <c r="C17" s="4">
        <v>7.1</v>
      </c>
      <c r="D17" s="5"/>
    </row>
    <row r="18" spans="1:4" ht="14.1" customHeight="1">
      <c r="A18" s="1">
        <f t="shared" si="0"/>
        <v>15</v>
      </c>
      <c r="B18" s="5" t="s">
        <v>147</v>
      </c>
      <c r="C18" s="4">
        <v>8</v>
      </c>
      <c r="D18" s="5"/>
    </row>
    <row r="19" spans="1:4" ht="14.1" customHeight="1">
      <c r="A19" s="1">
        <f t="shared" si="0"/>
        <v>16</v>
      </c>
      <c r="B19" s="5" t="s">
        <v>101</v>
      </c>
      <c r="C19" s="4">
        <v>7.07</v>
      </c>
      <c r="D19" s="5"/>
    </row>
    <row r="20" spans="1:4" ht="14.1" customHeight="1">
      <c r="A20" s="1">
        <f t="shared" si="0"/>
        <v>17</v>
      </c>
      <c r="B20" s="5" t="s">
        <v>102</v>
      </c>
      <c r="C20" s="4">
        <v>8.56</v>
      </c>
      <c r="D20" s="5"/>
    </row>
    <row r="21" spans="1:4" ht="14.1" customHeight="1">
      <c r="A21" s="1">
        <f t="shared" si="0"/>
        <v>18</v>
      </c>
      <c r="B21" s="5" t="s">
        <v>103</v>
      </c>
      <c r="C21" s="4">
        <v>8.56</v>
      </c>
      <c r="D21" s="5"/>
    </row>
    <row r="22" spans="1:4" ht="14.1" customHeight="1">
      <c r="A22" s="1">
        <f t="shared" si="0"/>
        <v>19</v>
      </c>
      <c r="B22" s="5" t="s">
        <v>104</v>
      </c>
      <c r="C22" s="4">
        <v>6.86</v>
      </c>
      <c r="D22" s="5"/>
    </row>
    <row r="23" spans="1:4" ht="14.1" customHeight="1">
      <c r="A23" s="1">
        <f t="shared" si="0"/>
        <v>20</v>
      </c>
      <c r="B23" s="5" t="s">
        <v>105</v>
      </c>
      <c r="C23" s="4">
        <v>7.32</v>
      </c>
      <c r="D23" s="5"/>
    </row>
    <row r="24" spans="1:4" ht="14.1" customHeight="1">
      <c r="A24" s="1">
        <f t="shared" si="0"/>
        <v>21</v>
      </c>
      <c r="B24" s="5" t="s">
        <v>139</v>
      </c>
      <c r="C24" s="4">
        <v>6.92</v>
      </c>
      <c r="D24" s="5"/>
    </row>
    <row r="25" spans="1:4" ht="14.1" customHeight="1">
      <c r="A25" s="1">
        <f t="shared" si="0"/>
        <v>22</v>
      </c>
      <c r="B25" s="5" t="s">
        <v>106</v>
      </c>
      <c r="C25" s="4">
        <v>8</v>
      </c>
      <c r="D25" s="5"/>
    </row>
    <row r="26" spans="1:4" ht="14.1" customHeight="1">
      <c r="A26" s="1">
        <f t="shared" si="0"/>
        <v>23</v>
      </c>
      <c r="B26" s="5" t="s">
        <v>107</v>
      </c>
      <c r="C26" s="4">
        <v>10</v>
      </c>
      <c r="D26" s="5"/>
    </row>
    <row r="27" spans="1:4" ht="14.1" customHeight="1">
      <c r="A27" s="1">
        <f t="shared" si="0"/>
        <v>24</v>
      </c>
      <c r="B27" s="5" t="s">
        <v>108</v>
      </c>
      <c r="C27" s="4">
        <v>10</v>
      </c>
      <c r="D27" s="5"/>
    </row>
    <row r="28" spans="1:4" ht="14.1" customHeight="1">
      <c r="A28" s="1">
        <f t="shared" si="0"/>
        <v>25</v>
      </c>
      <c r="B28" s="5" t="s">
        <v>109</v>
      </c>
      <c r="C28" s="4">
        <v>10.6</v>
      </c>
      <c r="D28" s="5"/>
    </row>
    <row r="29" spans="1:4" ht="14.1" customHeight="1">
      <c r="A29" s="1">
        <f t="shared" si="0"/>
        <v>26</v>
      </c>
      <c r="B29" s="5" t="s">
        <v>110</v>
      </c>
      <c r="C29" s="4">
        <v>11.43</v>
      </c>
      <c r="D29" s="5"/>
    </row>
    <row r="30" spans="1:4" ht="14.1" customHeight="1">
      <c r="A30" s="1">
        <f t="shared" si="0"/>
        <v>27</v>
      </c>
      <c r="B30" s="5" t="s">
        <v>111</v>
      </c>
      <c r="C30" s="4">
        <v>7.8</v>
      </c>
      <c r="D30" s="5"/>
    </row>
    <row r="31" spans="1:4" ht="14.1" customHeight="1">
      <c r="A31" s="1">
        <f t="shared" si="0"/>
        <v>28</v>
      </c>
      <c r="B31" s="5" t="s">
        <v>112</v>
      </c>
      <c r="C31" s="4">
        <v>11.99</v>
      </c>
      <c r="D31" s="5"/>
    </row>
    <row r="32" spans="1:4" ht="14.1" customHeight="1">
      <c r="A32" s="1">
        <f t="shared" si="0"/>
        <v>29</v>
      </c>
      <c r="B32" s="5" t="s">
        <v>113</v>
      </c>
      <c r="C32" s="4">
        <v>11.99</v>
      </c>
      <c r="D32" s="5"/>
    </row>
    <row r="33" spans="1:4" ht="14.1" customHeight="1">
      <c r="A33" s="1">
        <f t="shared" si="0"/>
        <v>30</v>
      </c>
      <c r="B33" s="5" t="s">
        <v>114</v>
      </c>
      <c r="C33" s="4">
        <v>7.56</v>
      </c>
      <c r="D33" s="5"/>
    </row>
    <row r="34" spans="1:4" ht="14.1" customHeight="1">
      <c r="A34" s="1">
        <f t="shared" si="0"/>
        <v>31</v>
      </c>
      <c r="B34" s="5" t="s">
        <v>115</v>
      </c>
      <c r="C34" s="4">
        <v>9.68</v>
      </c>
      <c r="D34" s="5"/>
    </row>
    <row r="35" spans="1:4" ht="14.1" customHeight="1">
      <c r="A35" s="1">
        <f t="shared" si="0"/>
        <v>32</v>
      </c>
      <c r="B35" s="5" t="s">
        <v>41</v>
      </c>
      <c r="C35" s="4">
        <v>10.26</v>
      </c>
      <c r="D35" s="5"/>
    </row>
    <row r="36" spans="1:4" ht="14.1" customHeight="1">
      <c r="A36" s="1">
        <f t="shared" si="0"/>
        <v>33</v>
      </c>
      <c r="B36" s="5" t="s">
        <v>116</v>
      </c>
      <c r="C36" s="4">
        <v>8.35</v>
      </c>
      <c r="D36" s="5"/>
    </row>
    <row r="37" spans="1:4" ht="14.1" customHeight="1">
      <c r="A37" s="1">
        <f t="shared" si="0"/>
        <v>34</v>
      </c>
      <c r="B37" s="5" t="s">
        <v>42</v>
      </c>
      <c r="C37" s="4">
        <v>7.51</v>
      </c>
      <c r="D37" s="5"/>
    </row>
    <row r="38" spans="1:4" ht="14.1" customHeight="1">
      <c r="A38" s="1">
        <f t="shared" si="0"/>
        <v>35</v>
      </c>
      <c r="B38" s="5" t="s">
        <v>117</v>
      </c>
      <c r="C38" s="4">
        <v>11.6</v>
      </c>
      <c r="D38" s="5"/>
    </row>
    <row r="39" spans="1:4" ht="14.1" customHeight="1">
      <c r="A39" s="1">
        <f t="shared" si="0"/>
        <v>36</v>
      </c>
      <c r="B39" s="5" t="s">
        <v>118</v>
      </c>
      <c r="C39" s="4">
        <v>7.46</v>
      </c>
      <c r="D39" s="5"/>
    </row>
    <row r="40" spans="1:4" ht="14.1" customHeight="1">
      <c r="A40" s="1">
        <f t="shared" si="0"/>
        <v>37</v>
      </c>
      <c r="B40" s="5" t="s">
        <v>133</v>
      </c>
      <c r="C40" s="5">
        <v>6.15</v>
      </c>
      <c r="D40" s="5"/>
    </row>
    <row r="41" spans="1:4" ht="14.1" customHeight="1">
      <c r="A41" s="1">
        <f t="shared" si="0"/>
        <v>38</v>
      </c>
      <c r="B41" s="5" t="s">
        <v>119</v>
      </c>
      <c r="C41" s="5">
        <v>9.8699999999999992</v>
      </c>
      <c r="D41" s="5"/>
    </row>
    <row r="42" spans="1:4" ht="14.1" customHeight="1">
      <c r="A42" s="1">
        <f t="shared" si="0"/>
        <v>39</v>
      </c>
      <c r="B42" s="5" t="s">
        <v>120</v>
      </c>
      <c r="C42" s="4">
        <v>11.55</v>
      </c>
      <c r="D42" s="5"/>
    </row>
    <row r="43" spans="1:4" ht="14.1" customHeight="1">
      <c r="A43" s="1">
        <f t="shared" si="0"/>
        <v>40</v>
      </c>
      <c r="B43" s="5" t="s">
        <v>121</v>
      </c>
      <c r="C43" s="4">
        <v>7.01</v>
      </c>
      <c r="D43" s="5"/>
    </row>
    <row r="44" spans="1:4" ht="14.1" customHeight="1">
      <c r="A44" s="1">
        <f t="shared" si="0"/>
        <v>41</v>
      </c>
      <c r="B44" s="5" t="s">
        <v>122</v>
      </c>
      <c r="C44" s="4">
        <v>6.55</v>
      </c>
      <c r="D44" s="5"/>
    </row>
    <row r="45" spans="1:4" ht="14.1" customHeight="1">
      <c r="A45" s="1">
        <f t="shared" si="0"/>
        <v>42</v>
      </c>
      <c r="B45" s="5" t="s">
        <v>145</v>
      </c>
      <c r="C45" s="4">
        <v>12.32</v>
      </c>
      <c r="D45" s="5"/>
    </row>
    <row r="46" spans="1:4" ht="14.1" customHeight="1">
      <c r="A46" s="1">
        <f t="shared" si="0"/>
        <v>43</v>
      </c>
      <c r="B46" s="5" t="s">
        <v>123</v>
      </c>
      <c r="C46" s="4">
        <v>7.28</v>
      </c>
      <c r="D46" s="5"/>
    </row>
    <row r="47" spans="1:4" ht="14.1" customHeight="1">
      <c r="A47" s="1">
        <f t="shared" si="0"/>
        <v>44</v>
      </c>
      <c r="B47" s="5" t="s">
        <v>124</v>
      </c>
      <c r="C47" s="4">
        <v>13.83</v>
      </c>
      <c r="D47" s="5"/>
    </row>
    <row r="48" spans="1:4" ht="14.1" customHeight="1">
      <c r="A48" s="1">
        <f t="shared" si="0"/>
        <v>45</v>
      </c>
      <c r="B48" s="5" t="s">
        <v>138</v>
      </c>
      <c r="C48" s="4">
        <v>18.940000000000001</v>
      </c>
      <c r="D48" s="5"/>
    </row>
    <row r="49" spans="1:4" ht="14.1" customHeight="1">
      <c r="A49" s="1">
        <f t="shared" si="0"/>
        <v>46</v>
      </c>
      <c r="B49" s="5" t="s">
        <v>125</v>
      </c>
      <c r="C49" s="4">
        <v>12.98</v>
      </c>
      <c r="D49" s="5"/>
    </row>
    <row r="50" spans="1:4" ht="14.1" customHeight="1">
      <c r="A50" s="1">
        <f t="shared" si="0"/>
        <v>47</v>
      </c>
      <c r="B50" s="5" t="s">
        <v>126</v>
      </c>
      <c r="C50" s="4">
        <v>9.73</v>
      </c>
      <c r="D50" s="5"/>
    </row>
    <row r="51" spans="1:4" ht="14.1" customHeight="1">
      <c r="A51" s="1">
        <f t="shared" si="0"/>
        <v>48</v>
      </c>
      <c r="B51" s="5" t="s">
        <v>142</v>
      </c>
      <c r="C51" s="4">
        <v>11.78</v>
      </c>
      <c r="D51" s="5"/>
    </row>
    <row r="52" spans="1:4" ht="14.1" customHeight="1">
      <c r="A52" s="1">
        <f t="shared" si="0"/>
        <v>49</v>
      </c>
      <c r="B52" s="5" t="s">
        <v>141</v>
      </c>
      <c r="C52" s="4">
        <v>6.4</v>
      </c>
      <c r="D52" s="5"/>
    </row>
    <row r="53" spans="1:4" ht="14.1" customHeight="1">
      <c r="A53" s="1">
        <f t="shared" si="0"/>
        <v>50</v>
      </c>
      <c r="B53" s="5" t="s">
        <v>144</v>
      </c>
      <c r="C53" s="4">
        <v>20.37</v>
      </c>
      <c r="D53" s="5"/>
    </row>
    <row r="54" spans="1:4" ht="14.1" customHeight="1">
      <c r="A54" s="1">
        <f t="shared" si="0"/>
        <v>51</v>
      </c>
      <c r="B54" s="5" t="s">
        <v>143</v>
      </c>
      <c r="C54" s="4">
        <v>5.82</v>
      </c>
      <c r="D54" s="5"/>
    </row>
    <row r="55" spans="1:4" ht="14.1" customHeight="1">
      <c r="A55" s="1">
        <f t="shared" si="0"/>
        <v>52</v>
      </c>
      <c r="B55" s="5" t="s">
        <v>43</v>
      </c>
      <c r="C55" s="4">
        <v>10.61</v>
      </c>
      <c r="D55" s="5"/>
    </row>
    <row r="56" spans="1:4" ht="14.1" customHeight="1">
      <c r="A56" s="1">
        <f t="shared" si="0"/>
        <v>53</v>
      </c>
      <c r="B56" s="5" t="s">
        <v>127</v>
      </c>
      <c r="C56" s="4">
        <v>10</v>
      </c>
      <c r="D56" s="5"/>
    </row>
    <row r="57" spans="1:4" ht="14.1" customHeight="1">
      <c r="A57" s="1">
        <f t="shared" si="0"/>
        <v>54</v>
      </c>
      <c r="B57" s="5" t="s">
        <v>128</v>
      </c>
      <c r="C57" s="4">
        <v>10</v>
      </c>
      <c r="D57" s="5"/>
    </row>
    <row r="58" spans="1:4" ht="14.1" customHeight="1">
      <c r="D58" s="5"/>
    </row>
    <row r="59" spans="1:4" ht="14.1" customHeight="1">
      <c r="D59" s="5"/>
    </row>
    <row r="60" spans="1:4">
      <c r="A60" s="1" t="s">
        <v>140</v>
      </c>
      <c r="B60" s="60">
        <f>Form!B80</f>
        <v>1</v>
      </c>
      <c r="D60" s="5"/>
    </row>
    <row r="61" spans="1:4">
      <c r="C61" s="4"/>
    </row>
  </sheetData>
  <sheetProtection password="C620" sheet="1" objects="1" scenarios="1"/>
  <phoneticPr fontId="1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4"/>
  <sheetViews>
    <sheetView topLeftCell="T1" workbookViewId="0">
      <selection sqref="A1:S65536"/>
    </sheetView>
  </sheetViews>
  <sheetFormatPr defaultRowHeight="12.75"/>
  <cols>
    <col min="1" max="1" width="13.7109375" style="19" hidden="1" customWidth="1"/>
    <col min="2" max="2" width="13.42578125" style="12" hidden="1" customWidth="1"/>
    <col min="3" max="3" width="36.42578125" style="12" hidden="1" customWidth="1"/>
    <col min="4" max="4" width="22.7109375" style="12" hidden="1" customWidth="1"/>
    <col min="5" max="5" width="17.28515625" style="12" hidden="1" customWidth="1"/>
    <col min="6" max="6" width="26.28515625" style="12" hidden="1" customWidth="1"/>
    <col min="7" max="7" width="25.140625" style="12" hidden="1" customWidth="1"/>
    <col min="8" max="8" width="14.5703125" style="12" hidden="1" customWidth="1"/>
    <col min="9" max="9" width="9" style="12" hidden="1" customWidth="1"/>
    <col min="10" max="10" width="14.5703125" style="12" hidden="1" customWidth="1"/>
    <col min="11" max="11" width="12.28515625" style="12" hidden="1" customWidth="1"/>
    <col min="12" max="12" width="17.7109375" style="12" hidden="1" customWidth="1"/>
    <col min="13" max="13" width="16.42578125" style="45" hidden="1" customWidth="1"/>
    <col min="14" max="14" width="13.28515625" style="45" hidden="1" customWidth="1"/>
    <col min="15" max="15" width="23.42578125" style="12" hidden="1" customWidth="1"/>
    <col min="16" max="18" width="12.5703125" style="12" hidden="1" customWidth="1"/>
    <col min="19" max="19" width="14" style="23" hidden="1" customWidth="1"/>
    <col min="20" max="16384" width="9.140625" style="12"/>
  </cols>
  <sheetData>
    <row r="1" spans="1:19">
      <c r="A1" s="19" t="s">
        <v>53</v>
      </c>
      <c r="B1" s="12" t="s">
        <v>54</v>
      </c>
      <c r="C1" s="12" t="s">
        <v>55</v>
      </c>
      <c r="D1" s="12" t="s">
        <v>56</v>
      </c>
      <c r="E1" s="12" t="s">
        <v>57</v>
      </c>
      <c r="F1" s="12" t="s">
        <v>58</v>
      </c>
      <c r="G1" s="12" t="s">
        <v>59</v>
      </c>
      <c r="H1" s="12" t="s">
        <v>60</v>
      </c>
      <c r="I1" s="12" t="s">
        <v>61</v>
      </c>
      <c r="J1" s="12" t="s">
        <v>62</v>
      </c>
      <c r="K1" s="12" t="s">
        <v>63</v>
      </c>
      <c r="L1" s="12" t="s">
        <v>64</v>
      </c>
      <c r="M1" s="41" t="s">
        <v>67</v>
      </c>
      <c r="N1" s="41" t="s">
        <v>68</v>
      </c>
      <c r="O1" s="12" t="s">
        <v>69</v>
      </c>
      <c r="P1" s="12" t="s">
        <v>70</v>
      </c>
      <c r="Q1" s="12" t="s">
        <v>13</v>
      </c>
      <c r="R1" s="12" t="s">
        <v>14</v>
      </c>
      <c r="S1" s="23" t="s">
        <v>72</v>
      </c>
    </row>
    <row r="2" spans="1:19">
      <c r="A2" s="19" t="str">
        <f>IF(Form!$C15="","donotimport",UPPER(Form!$C15))</f>
        <v>donotimport</v>
      </c>
      <c r="B2" s="19" t="str">
        <f>IF(Form!$C16="","donotimport",Form!$C16)</f>
        <v>donotimport</v>
      </c>
      <c r="C2" s="12" t="str">
        <f>IF(Form!B80=1,"donotimport",UPPER(Designs!G5))</f>
        <v>donotimport</v>
      </c>
      <c r="D2" s="19" t="str">
        <f>IF(Form!$C22="","donotimport",Form!$C22)</f>
        <v>donotimport</v>
      </c>
      <c r="E2" s="19" t="str">
        <f>IF(Form!$C23="","donotimport",Form!$C23)</f>
        <v>donotimport</v>
      </c>
      <c r="F2" s="19" t="str">
        <f>IF(Form!$C24="","donotimport",Form!$C24)</f>
        <v>donotimport</v>
      </c>
      <c r="G2" s="19" t="str">
        <f>IF(Form!$C25="","donotimport",Form!$C25)</f>
        <v>donotimport</v>
      </c>
      <c r="H2" s="19" t="str">
        <f>IF(Form!$C26="","donotimport",Form!$C26)</f>
        <v>donotimport</v>
      </c>
      <c r="I2" s="19" t="str">
        <f>IF(Form!$C27="","donotimport",Form!$C27)</f>
        <v>donotimport</v>
      </c>
      <c r="J2" s="19" t="str">
        <f>IF(Form!$C28="","donotimport",Form!$C28)</f>
        <v>donotimport</v>
      </c>
      <c r="K2" s="19" t="str">
        <f>IF(Form!$C29="","donotimport",Form!$C29)</f>
        <v>donotimport</v>
      </c>
      <c r="L2" s="19" t="str">
        <f>IF(Form!$C30="","donotimport",Form!$C30)</f>
        <v>donotimport</v>
      </c>
      <c r="M2" s="42" t="str">
        <f>IF(Form!$D36="","donotimport",Form!$D36)</f>
        <v>donotimport</v>
      </c>
      <c r="N2" s="42" t="str">
        <f>IF(Form!E98=1,"Yes","No")</f>
        <v>No</v>
      </c>
      <c r="O2" s="19" t="str">
        <f>IF(Form!$C32="","donotimport",Form!$C32)</f>
        <v>donotimport</v>
      </c>
      <c r="P2" s="19" t="str">
        <f>IF(Form!$G29="","donotimport",Form!$G29)</f>
        <v>donotimport</v>
      </c>
      <c r="Q2" s="19" t="str">
        <f>IF(Form!$G30="","donotimport",Form!$G30)</f>
        <v>donotimport</v>
      </c>
      <c r="R2" s="19" t="str">
        <f>IF(Form!$G31="","donotimport",Form!$G31)</f>
        <v>donotimport</v>
      </c>
      <c r="S2" s="23" t="str">
        <f>IF(Form!E100=FALSE,"1","0")</f>
        <v>0</v>
      </c>
    </row>
    <row r="3" spans="1:19">
      <c r="M3" s="41"/>
      <c r="N3" s="41"/>
    </row>
    <row r="6" spans="1:19" s="19" customFormat="1">
      <c r="A6" s="19">
        <v>10</v>
      </c>
      <c r="B6" s="19">
        <v>11</v>
      </c>
      <c r="C6" s="19">
        <v>13</v>
      </c>
      <c r="D6" s="19">
        <v>15</v>
      </c>
      <c r="E6" s="19">
        <v>16</v>
      </c>
      <c r="F6" s="19">
        <v>17</v>
      </c>
      <c r="G6" s="19">
        <v>18</v>
      </c>
      <c r="H6" s="19">
        <v>19</v>
      </c>
      <c r="I6" s="19">
        <v>20</v>
      </c>
      <c r="J6" s="19">
        <v>21</v>
      </c>
      <c r="K6" s="19">
        <v>22</v>
      </c>
      <c r="L6" s="19">
        <v>23</v>
      </c>
      <c r="M6" s="43" t="s">
        <v>73</v>
      </c>
      <c r="N6" s="43" t="s">
        <v>74</v>
      </c>
      <c r="O6" s="19">
        <v>25</v>
      </c>
      <c r="P6" s="19" t="s">
        <v>75</v>
      </c>
      <c r="Q6" s="19" t="s">
        <v>76</v>
      </c>
      <c r="R6" s="19" t="s">
        <v>77</v>
      </c>
      <c r="S6" s="24" t="s">
        <v>78</v>
      </c>
    </row>
    <row r="7" spans="1:19" s="19" customFormat="1">
      <c r="A7" s="15" t="s">
        <v>47</v>
      </c>
      <c r="B7" s="15" t="s">
        <v>0</v>
      </c>
      <c r="C7" s="16" t="s">
        <v>51</v>
      </c>
      <c r="D7" s="17" t="s">
        <v>3</v>
      </c>
      <c r="E7" s="17" t="s">
        <v>4</v>
      </c>
      <c r="F7" s="18" t="s">
        <v>5</v>
      </c>
      <c r="G7" s="17" t="s">
        <v>6</v>
      </c>
      <c r="H7" s="17" t="s">
        <v>7</v>
      </c>
      <c r="I7" s="17" t="s">
        <v>8</v>
      </c>
      <c r="J7" s="17" t="s">
        <v>9</v>
      </c>
      <c r="K7" s="17" t="s">
        <v>10</v>
      </c>
      <c r="L7" s="17" t="s">
        <v>12</v>
      </c>
      <c r="M7" s="21" t="s">
        <v>65</v>
      </c>
      <c r="N7" s="44" t="s">
        <v>66</v>
      </c>
      <c r="O7" s="19" t="s">
        <v>52</v>
      </c>
      <c r="P7" s="21" t="s">
        <v>11</v>
      </c>
      <c r="Q7" s="17" t="s">
        <v>13</v>
      </c>
      <c r="R7" s="22" t="s">
        <v>14</v>
      </c>
      <c r="S7" s="24" t="s">
        <v>71</v>
      </c>
    </row>
    <row r="8" spans="1:19">
      <c r="A8" s="12"/>
      <c r="L8" s="17"/>
    </row>
    <row r="9" spans="1:19">
      <c r="A9" s="12"/>
    </row>
    <row r="10" spans="1:19">
      <c r="A10" s="12"/>
      <c r="L10" s="20"/>
    </row>
    <row r="11" spans="1:19">
      <c r="A11" s="12"/>
    </row>
    <row r="12" spans="1:19">
      <c r="A12" s="12"/>
    </row>
    <row r="13" spans="1:19">
      <c r="A13" s="12"/>
    </row>
    <row r="14" spans="1:19">
      <c r="A14" s="12"/>
    </row>
    <row r="15" spans="1:19">
      <c r="A15" s="12"/>
    </row>
    <row r="16" spans="1:19">
      <c r="A16" s="12"/>
    </row>
    <row r="17" spans="1:3">
      <c r="A17" s="12"/>
    </row>
    <row r="18" spans="1:3">
      <c r="A18" s="12"/>
    </row>
    <row r="19" spans="1:3">
      <c r="A19" s="12"/>
    </row>
    <row r="20" spans="1:3" ht="12.75" customHeight="1">
      <c r="A20" s="12"/>
    </row>
    <row r="21" spans="1:3">
      <c r="A21" s="12"/>
    </row>
    <row r="22" spans="1:3">
      <c r="A22" s="12"/>
    </row>
    <row r="23" spans="1:3">
      <c r="A23" s="12"/>
    </row>
    <row r="24" spans="1:3">
      <c r="A24" s="12"/>
      <c r="B24" s="14"/>
      <c r="C24" s="14"/>
    </row>
  </sheetData>
  <sheetProtection password="C620" sheet="1" objects="1" scenarios="1"/>
  <protectedRanges>
    <protectedRange sqref="B24" name="DataEntry" securityDescriptor="O:WDG:WDD:(A;;CC;;;AN)(A;;CC;;;WD)"/>
  </protectedRanges>
  <phoneticPr fontId="1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Form</vt:lpstr>
      <vt:lpstr>Designs</vt:lpstr>
      <vt:lpstr>Access Import</vt:lpstr>
      <vt:lpstr>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Howells</dc:creator>
  <cp:lastModifiedBy>Eric Baittinger</cp:lastModifiedBy>
  <cp:lastPrinted>2010-04-13T09:50:01Z</cp:lastPrinted>
  <dcterms:created xsi:type="dcterms:W3CDTF">2010-04-13T08:54:16Z</dcterms:created>
  <dcterms:modified xsi:type="dcterms:W3CDTF">2018-01-01T17:07:29Z</dcterms:modified>
</cp:coreProperties>
</file>